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199B7BC-5574-4AC9-890C-25A7E7429820}" xr6:coauthVersionLast="47" xr6:coauthVersionMax="47" xr10:uidLastSave="{00000000-0000-0000-0000-000000000000}"/>
  <bookViews>
    <workbookView xWindow="-120" yWindow="-120" windowWidth="29040" windowHeight="15720" tabRatio="991" firstSheet="1" activeTab="12" xr2:uid="{BF6827DC-FEC6-49DA-BF6E-26285B9930F6}"/>
  </bookViews>
  <sheets>
    <sheet name="วัสดุสำนักงาน" sheetId="1" r:id="rId1"/>
    <sheet name="ค่าวัสดุก่อสร้าง" sheetId="16" r:id="rId2"/>
    <sheet name="วัสดุยานพาหนะและขนส่ง" sheetId="14" r:id="rId3"/>
    <sheet name="ค่าวัสดุเครื่องแต่งกาย" sheetId="17" r:id="rId4"/>
    <sheet name="ค่าวัสดุผ้า" sheetId="20" r:id="rId5"/>
    <sheet name="ค่าวัสดุเชื้อเพลิงและหล่อลื่น" sheetId="18" r:id="rId6"/>
    <sheet name="วัสดุการแพทย์" sheetId="4" r:id="rId7"/>
    <sheet name="ค่าวัสดุงานบ้านงานครัว" sheetId="5" r:id="rId8"/>
    <sheet name="ค่าวัสดุบริโภค" sheetId="21" r:id="rId9"/>
    <sheet name="ครุภัณฑ์" sheetId="19" r:id="rId10"/>
    <sheet name="ค่าวัสดุเภสัชกรรม" sheetId="24" r:id="rId11"/>
    <sheet name="เฉพาะเจาะจง(ค่าเวชภัณฑ์ยาสมุนไพ" sheetId="6" r:id="rId12"/>
    <sheet name="เฉพาะเจาะจง (ค่ายา)" sheetId="8" r:id="rId13"/>
    <sheet name="ค่าจ้างเหมาบริการ" sheetId="7" r:id="rId14"/>
    <sheet name="ค่าวัสดุวิทยาศาสตร์การแพทย์ " sheetId="9" r:id="rId15"/>
    <sheet name="ค่าวัสดุทันตกรรม" sheetId="11" r:id="rId16"/>
    <sheet name="ค่าเช่า" sheetId="13" r:id="rId17"/>
    <sheet name="เบิกจ่ายโลหิต" sheetId="22" r:id="rId18"/>
    <sheet name="เจ้าหนี้การค้า" sheetId="23" r:id="rId19"/>
  </sheets>
  <definedNames>
    <definedName name="_xlnm._FilterDatabase" localSheetId="9" hidden="1">ครุภัณฑ์!$A$2:$I$5</definedName>
    <definedName name="_xlnm._FilterDatabase" localSheetId="13" hidden="1">ค่าจ้างเหมาบริการ!$A$2:$I$4</definedName>
    <definedName name="_xlnm._FilterDatabase" localSheetId="16" hidden="1">ค่าเช่า!$A$2:$I$5</definedName>
    <definedName name="_xlnm._FilterDatabase" localSheetId="1" hidden="1">ค่าวัสดุก่อสร้าง!$A$2:$I$4</definedName>
    <definedName name="_xlnm._FilterDatabase" localSheetId="3" hidden="1">ค่าวัสดุเครื่องแต่งกาย!$A$2:$I$13</definedName>
    <definedName name="_xlnm._FilterDatabase" localSheetId="7" hidden="1">ค่าวัสดุงานบ้านงานครัว!$A$2:$I$6</definedName>
    <definedName name="_xlnm._FilterDatabase" localSheetId="5" hidden="1">ค่าวัสดุเชื้อเพลิงและหล่อลื่น!$A$2:$I$8</definedName>
    <definedName name="_xlnm._FilterDatabase" localSheetId="15" hidden="1">ค่าวัสดุทันตกรรม!$A$2:$I$4</definedName>
    <definedName name="_xlnm._FilterDatabase" localSheetId="8" hidden="1">ค่าวัสดุบริโภค!$A$2:$I$16</definedName>
    <definedName name="_xlnm._FilterDatabase" localSheetId="10" hidden="1">ค่าวัสดุเภสัชกรรม!$A$2:$I$4</definedName>
    <definedName name="_xlnm._FilterDatabase" localSheetId="14" hidden="1">'ค่าวัสดุวิทยาศาสตร์การแพทย์ '!$A$2:$I$8</definedName>
    <definedName name="_xlnm._FilterDatabase" localSheetId="18" hidden="1">เจ้าหนี้การค้า!$A$2:$I$368</definedName>
    <definedName name="_xlnm._FilterDatabase" localSheetId="12" hidden="1">'เฉพาะเจาะจง (ค่ายา)'!$A$2:$I$30</definedName>
    <definedName name="_xlnm._FilterDatabase" localSheetId="11" hidden="1">'เฉพาะเจาะจง(ค่าเวชภัณฑ์ยาสมุนไพ'!$A$2:$I$11</definedName>
    <definedName name="_xlnm._FilterDatabase" localSheetId="6" hidden="1">วัสดุการแพทย์!$A$2:$I$16</definedName>
    <definedName name="_xlnm._FilterDatabase" localSheetId="2" hidden="1">วัสดุยานพาหนะและขนส่ง!$A$2:$I$5</definedName>
    <definedName name="_xlnm._FilterDatabase" localSheetId="0" hidden="1">วัสดุสำนักงาน!$A$2:$I$26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57" i="8" l="1"/>
  <c r="J12" i="24" l="1"/>
  <c r="J9" i="24"/>
  <c r="J4" i="24"/>
  <c r="J99" i="19"/>
  <c r="J97" i="19"/>
  <c r="J95" i="19"/>
  <c r="J79" i="19"/>
  <c r="J71" i="19"/>
  <c r="J65" i="19"/>
  <c r="J52" i="19"/>
  <c r="J50" i="19"/>
  <c r="J40" i="19"/>
  <c r="J13" i="19"/>
  <c r="J4" i="19"/>
  <c r="J53" i="21"/>
  <c r="J47" i="21"/>
  <c r="J23" i="21"/>
  <c r="J4" i="21"/>
  <c r="J73" i="5"/>
  <c r="J60" i="5"/>
  <c r="J40" i="5"/>
  <c r="J34" i="5"/>
  <c r="J32" i="5"/>
  <c r="J25" i="5"/>
  <c r="J21" i="5"/>
  <c r="J14" i="5"/>
  <c r="J4" i="5"/>
  <c r="J699" i="4"/>
  <c r="J697" i="4"/>
  <c r="J694" i="4"/>
  <c r="J672" i="4"/>
  <c r="J669" i="4"/>
  <c r="J657" i="4"/>
  <c r="J652" i="4"/>
  <c r="J598" i="4"/>
  <c r="J586" i="4"/>
  <c r="J574" i="4"/>
  <c r="J570" i="4"/>
  <c r="J561" i="4"/>
  <c r="J552" i="4"/>
  <c r="J529" i="4"/>
  <c r="J524" i="4"/>
  <c r="J520" i="4"/>
  <c r="J501" i="4"/>
  <c r="J495" i="4"/>
  <c r="J488" i="4"/>
  <c r="J486" i="4"/>
  <c r="J484" i="4"/>
  <c r="J479" i="4"/>
  <c r="J470" i="4"/>
  <c r="J449" i="4"/>
  <c r="J443" i="4"/>
  <c r="J430" i="4"/>
  <c r="J418" i="4"/>
  <c r="J415" i="4"/>
  <c r="J402" i="4"/>
  <c r="J400" i="4"/>
  <c r="J396" i="4"/>
  <c r="J391" i="4"/>
  <c r="J382" i="4"/>
  <c r="J365" i="4"/>
  <c r="J362" i="4"/>
  <c r="J354" i="4"/>
  <c r="J333" i="4"/>
  <c r="J308" i="4"/>
  <c r="J299" i="4"/>
  <c r="J176" i="4"/>
  <c r="J164" i="4"/>
  <c r="J157" i="4"/>
  <c r="J151" i="4"/>
  <c r="J135" i="4"/>
  <c r="J131" i="4"/>
  <c r="J118" i="4"/>
  <c r="J108" i="4"/>
  <c r="J97" i="4"/>
  <c r="J88" i="4"/>
  <c r="J43" i="4"/>
  <c r="J20" i="4"/>
  <c r="J4" i="4"/>
  <c r="J26" i="18"/>
  <c r="J24" i="18"/>
  <c r="J15" i="18"/>
  <c r="J4" i="18"/>
  <c r="J4" i="20"/>
  <c r="K4" i="17"/>
  <c r="J44" i="14"/>
  <c r="J37" i="14"/>
  <c r="J19" i="14"/>
  <c r="J7" i="14"/>
  <c r="J3" i="14"/>
  <c r="J13" i="16"/>
  <c r="J4" i="16"/>
  <c r="K151" i="1"/>
  <c r="K147" i="1"/>
  <c r="K145" i="1"/>
  <c r="K142" i="1"/>
  <c r="K117" i="1"/>
  <c r="K111" i="1"/>
  <c r="K74" i="1"/>
  <c r="K63" i="1"/>
  <c r="K41" i="1"/>
  <c r="K37" i="1"/>
  <c r="K4" i="1"/>
  <c r="F368" i="23" l="1"/>
  <c r="J1251" i="8" l="1"/>
  <c r="J1210" i="8" l="1"/>
  <c r="J1201" i="8"/>
  <c r="J24" i="11"/>
  <c r="J814" i="8" l="1"/>
  <c r="K4" i="9"/>
  <c r="K45" i="9"/>
  <c r="J21" i="13"/>
  <c r="J19" i="13"/>
  <c r="J14" i="13"/>
  <c r="J4" i="13"/>
  <c r="J39" i="11"/>
  <c r="J30" i="11"/>
  <c r="J15" i="11"/>
  <c r="J11" i="11"/>
  <c r="K149" i="9"/>
  <c r="K131" i="9"/>
  <c r="K126" i="9"/>
  <c r="K41" i="9"/>
  <c r="K23" i="9"/>
  <c r="K21" i="9"/>
  <c r="J185" i="7"/>
  <c r="J178" i="7"/>
  <c r="J176" i="7"/>
  <c r="J169" i="7"/>
  <c r="J167" i="7"/>
  <c r="J156" i="7"/>
  <c r="J145" i="7"/>
  <c r="J143" i="7"/>
  <c r="J141" i="7"/>
  <c r="J139" i="7"/>
  <c r="J128" i="7"/>
  <c r="J125" i="7"/>
  <c r="J123" i="7"/>
  <c r="J114" i="7"/>
  <c r="J90" i="7"/>
  <c r="J86" i="7"/>
  <c r="J60" i="7"/>
  <c r="J50" i="7"/>
  <c r="J48" i="7"/>
  <c r="J39" i="7"/>
  <c r="J28" i="7"/>
  <c r="J8" i="7"/>
  <c r="J4" i="7"/>
  <c r="J1516" i="8"/>
  <c r="J1491" i="8"/>
  <c r="J1476" i="8"/>
  <c r="J1445" i="8"/>
  <c r="J1334" i="8"/>
  <c r="J1324" i="8"/>
  <c r="J1313" i="8"/>
  <c r="J1301" i="8"/>
  <c r="J1290" i="8"/>
  <c r="J1272" i="8"/>
  <c r="J1260" i="8"/>
  <c r="J1255" i="8"/>
  <c r="J1241" i="8"/>
  <c r="J1219" i="8"/>
  <c r="J1100" i="8"/>
  <c r="J1095" i="8"/>
  <c r="J1059" i="8"/>
  <c r="J1047" i="8"/>
  <c r="J1044" i="8"/>
  <c r="J1040" i="8"/>
  <c r="J1028" i="8"/>
  <c r="J1024" i="8"/>
  <c r="J1010" i="8"/>
  <c r="J1004" i="8"/>
  <c r="J1001" i="8"/>
  <c r="J956" i="8"/>
  <c r="J947" i="8"/>
  <c r="J929" i="8"/>
  <c r="J888" i="8"/>
  <c r="J883" i="8"/>
  <c r="J857" i="8"/>
  <c r="J852" i="8"/>
  <c r="J849" i="8"/>
  <c r="J839" i="8"/>
  <c r="J828" i="8"/>
  <c r="J794" i="8"/>
  <c r="J779" i="8"/>
  <c r="J750" i="8"/>
  <c r="J738" i="8"/>
  <c r="J733" i="8"/>
  <c r="J707" i="8"/>
  <c r="J696" i="8"/>
  <c r="J687" i="8"/>
  <c r="J676" i="8"/>
  <c r="J669" i="8"/>
  <c r="J658" i="8"/>
  <c r="J638" i="8"/>
  <c r="J597" i="8"/>
  <c r="J585" i="8"/>
  <c r="J582" i="8"/>
  <c r="J563" i="8"/>
  <c r="J554" i="8"/>
  <c r="J549" i="8"/>
  <c r="J520" i="8"/>
  <c r="J497" i="8"/>
  <c r="J431" i="8"/>
  <c r="J335" i="8"/>
  <c r="J322" i="8"/>
  <c r="J318" i="8"/>
  <c r="J272" i="8"/>
  <c r="J124" i="8"/>
  <c r="J116" i="8"/>
  <c r="J68" i="8"/>
  <c r="J60" i="8"/>
  <c r="J51" i="8"/>
  <c r="J43" i="8"/>
  <c r="J35" i="8"/>
  <c r="J29" i="8"/>
  <c r="J4" i="8"/>
  <c r="J96" i="6"/>
  <c r="J77" i="6"/>
  <c r="J75" i="6"/>
  <c r="J72" i="6"/>
  <c r="J70" i="6"/>
  <c r="J68" i="6"/>
  <c r="J62" i="6"/>
  <c r="J59" i="6"/>
  <c r="J52" i="6"/>
  <c r="J49" i="6"/>
  <c r="J40" i="6"/>
  <c r="J37" i="6"/>
  <c r="J24" i="6"/>
  <c r="J21" i="6"/>
  <c r="J18" i="6"/>
  <c r="J4" i="6"/>
  <c r="J36" i="19"/>
  <c r="J32" i="19"/>
  <c r="F157" i="1" l="1"/>
  <c r="F25" i="13"/>
  <c r="J25" i="13"/>
  <c r="F46" i="11"/>
  <c r="J46" i="11"/>
  <c r="F166" i="9"/>
  <c r="K166" i="9"/>
  <c r="F206" i="7"/>
  <c r="F1535" i="8"/>
  <c r="F131" i="6"/>
  <c r="F18" i="24"/>
  <c r="F120" i="19"/>
  <c r="F58" i="21"/>
  <c r="J86" i="5"/>
  <c r="F86" i="5"/>
  <c r="F746" i="4"/>
  <c r="F35" i="18"/>
  <c r="J18" i="16"/>
  <c r="F18" i="16"/>
  <c r="J535" i="8"/>
  <c r="J454" i="8"/>
  <c r="J115" i="6"/>
  <c r="J58" i="21"/>
  <c r="I58" i="21" l="1"/>
  <c r="F16" i="17"/>
  <c r="J109" i="6" l="1"/>
  <c r="J18" i="24"/>
  <c r="J120" i="19"/>
  <c r="J35" i="18"/>
  <c r="I35" i="18" s="1"/>
  <c r="J206" i="7" l="1"/>
  <c r="J131" i="6"/>
  <c r="J746" i="4"/>
  <c r="I206" i="7" l="1"/>
  <c r="J1473" i="8" l="1"/>
  <c r="J1535" i="8" s="1"/>
  <c r="K16" i="17" l="1"/>
  <c r="I16" i="17" s="1"/>
  <c r="I746" i="4" l="1"/>
  <c r="F53" i="14"/>
  <c r="I86" i="5" l="1"/>
  <c r="I120" i="19" l="1"/>
  <c r="I18" i="16" l="1"/>
  <c r="I166" i="9" l="1"/>
  <c r="K157" i="1" l="1"/>
  <c r="I157" i="1" s="1"/>
  <c r="I1535" i="8" l="1"/>
  <c r="I18" i="24"/>
  <c r="J6" i="20" l="1"/>
  <c r="J53" i="14"/>
  <c r="I53" i="14" s="1"/>
  <c r="J368" i="23"/>
  <c r="I368" i="23" l="1"/>
  <c r="F6" i="20"/>
  <c r="I6" i="20" l="1"/>
  <c r="I131" i="6"/>
  <c r="I46" i="11"/>
  <c r="I25" i="13" l="1"/>
</calcChain>
</file>

<file path=xl/sharedStrings.xml><?xml version="1.0" encoding="utf-8"?>
<sst xmlns="http://schemas.openxmlformats.org/spreadsheetml/2006/main" count="13971" uniqueCount="3051">
  <si>
    <t>หน่วยงาน</t>
  </si>
  <si>
    <t xml:space="preserve">รายการ </t>
  </si>
  <si>
    <t>เลขที่ใบส่งของ</t>
  </si>
  <si>
    <t>จำนวนเงิน</t>
  </si>
  <si>
    <t xml:space="preserve"> วันที่จ่าย</t>
  </si>
  <si>
    <t>ค่าวัสดุสำนักงาน</t>
  </si>
  <si>
    <t>เลขทีเช็ค</t>
  </si>
  <si>
    <t xml:space="preserve">ว/ด/ป </t>
  </si>
  <si>
    <t>ลำดับ</t>
  </si>
  <si>
    <t>บริษัทโกร๊ธ ซัพพลาย เมดิคอล จำกัด</t>
  </si>
  <si>
    <t>ค่าวัสดุการแพทย์</t>
  </si>
  <si>
    <t>"</t>
  </si>
  <si>
    <t>วัสดุงานบ้านงานครัว</t>
  </si>
  <si>
    <t xml:space="preserve"> </t>
  </si>
  <si>
    <t>บริษัทแก้วมังกรเภสัช จำกัด</t>
  </si>
  <si>
    <t>วัสดุเฉพาะเจาะจง</t>
  </si>
  <si>
    <t>หมายเหตุ</t>
  </si>
  <si>
    <t>ค่าเวชภัณฑ์ยาสมุนไพร</t>
  </si>
  <si>
    <t>IV64071906</t>
  </si>
  <si>
    <t>IV64080717</t>
  </si>
  <si>
    <t>IV64081653</t>
  </si>
  <si>
    <t>IV64081271</t>
  </si>
  <si>
    <t>ค่าจ้างเหมาบริการ</t>
  </si>
  <si>
    <t>ห้างหุ้นส่วนจำกัดแก่นจันทร์คำพานิชย์</t>
  </si>
  <si>
    <t>บริษัทคอนติเนนเติล-ฟาร์ม จำกัด</t>
  </si>
  <si>
    <t>หจก.คนรักดี (สำนักงานใหญ่)</t>
  </si>
  <si>
    <t>บริษัท เค.เค.ภัณฑ์ มาร์เก็ตติ้ง จำกัด</t>
  </si>
  <si>
    <t>บริษัท คอสม่า เทรดดิ้ง  จำกัด</t>
  </si>
  <si>
    <t>บริษัท เจ เค อินเตอร์เมด จำกัด</t>
  </si>
  <si>
    <t>ค่าวัสดุวิทยาศาสตร์</t>
  </si>
  <si>
    <t>บริษัท ไจโก้ อินเตอร์เทรด จำกัด</t>
  </si>
  <si>
    <t>ค่าวัสดุทันตกรรม</t>
  </si>
  <si>
    <t>IV63020036</t>
  </si>
  <si>
    <t>บริษัท เจ ที เอ็น เคมิคอล</t>
  </si>
  <si>
    <t>050/46</t>
  </si>
  <si>
    <t>050/45</t>
  </si>
  <si>
    <t>050/44</t>
  </si>
  <si>
    <t>009/22</t>
  </si>
  <si>
    <t>054/06</t>
  </si>
  <si>
    <t>054/23</t>
  </si>
  <si>
    <t>นายชิดชัย  ดิเรกวัฒนชัย</t>
  </si>
  <si>
    <t xml:space="preserve">หจก.เซี่ยงไฮ้ทันตภัณฑ์ </t>
  </si>
  <si>
    <t>BB256412/00628</t>
  </si>
  <si>
    <t>ขออนุมัติเบิก - จ่าย  (จ่ายจากเงินบำรุง)</t>
  </si>
  <si>
    <t>บริษัท ไซเอนซ์เมด จำกัด</t>
  </si>
  <si>
    <t>ค่าเช่า</t>
  </si>
  <si>
    <t>บริษัท เดนทัล วิชั่น (ประเทศไทย) จำกัด</t>
  </si>
  <si>
    <t>IV6202749</t>
  </si>
  <si>
    <t>บริษัท ทัมใจการพิมพ์ จำกัด</t>
  </si>
  <si>
    <t>T6411/10492</t>
  </si>
  <si>
    <t>T6412/11422</t>
  </si>
  <si>
    <t>หจก.เที่ยงตรงวิทยุ</t>
  </si>
  <si>
    <t>VIV121060181</t>
  </si>
  <si>
    <t>VIV121050946</t>
  </si>
  <si>
    <t>VIV121110481</t>
  </si>
  <si>
    <t>หจก.ธนทรัพย์เทรดแอนด์บิลดิ้ง</t>
  </si>
  <si>
    <t>บริษัทธงทองโอสถ</t>
  </si>
  <si>
    <t>หจก.ไบโอ-เท็ค เมดิคอล ซิสเต็มส์</t>
  </si>
  <si>
    <t>63/0370</t>
  </si>
  <si>
    <t>64/0133</t>
  </si>
  <si>
    <t>ร้านบุญภติน</t>
  </si>
  <si>
    <t>030/01</t>
  </si>
  <si>
    <t>03/011</t>
  </si>
  <si>
    <t>1-63/04</t>
  </si>
  <si>
    <t>1-63/03</t>
  </si>
  <si>
    <t>หจก.ไบ -โอ เมดิคอล ซิสเต็มส์</t>
  </si>
  <si>
    <t>64/0187</t>
  </si>
  <si>
    <t>บริษัท พาตาร์แลบ (2517)</t>
  </si>
  <si>
    <t>บริษัท พี เอส เอ อินเตอร์ไลฟ์ จำกัด</t>
  </si>
  <si>
    <t>6201005</t>
  </si>
  <si>
    <t>ซ่อมครุภัณฑ์ทางการแพทย์</t>
  </si>
  <si>
    <t>เคเคพี เมดิคอล</t>
  </si>
  <si>
    <t>INV6402-005</t>
  </si>
  <si>
    <t>บริษัท พีเอ็มแอล พลัส จำกัด</t>
  </si>
  <si>
    <t>บริษัท ฟาร์มาฮอฟ จำกัด</t>
  </si>
  <si>
    <t>TI211005909</t>
  </si>
  <si>
    <t>TI211010428</t>
  </si>
  <si>
    <t>บริษัท ฟาร์ ทริลเลียน จำกัด</t>
  </si>
  <si>
    <t>IV6108180</t>
  </si>
  <si>
    <t>บริษัท เภสัชกรรม เค.บี.จำกัด</t>
  </si>
  <si>
    <t>*01177</t>
  </si>
  <si>
    <t>ค่ายานอกบัญชี (NED)</t>
  </si>
  <si>
    <t>บริษัท โมเดอร์น พริ้นเทค แอนด์ เลเบิ้ล จำกัด</t>
  </si>
  <si>
    <t>บริษัท มาสุ จำกัด</t>
  </si>
  <si>
    <t>บริษัทเมดไลน์ จำกัด</t>
  </si>
  <si>
    <t>บริษัท โมเดิร์น ฟาร์มา จำกัด</t>
  </si>
  <si>
    <t>INV 64030151</t>
  </si>
  <si>
    <t>INV 64010585</t>
  </si>
  <si>
    <t>ร้าน เมดิพลัส อิควิปเมนท์</t>
  </si>
  <si>
    <t>64/057</t>
  </si>
  <si>
    <t>64/052</t>
  </si>
  <si>
    <t>บริษัท เยเนอรัล ฮอสปิตัส โปรดัคส์ จำกัด</t>
  </si>
  <si>
    <t>19IN08060397</t>
  </si>
  <si>
    <t>20IN08112469</t>
  </si>
  <si>
    <t>20IN08122026</t>
  </si>
  <si>
    <t>21IN08100501</t>
  </si>
  <si>
    <t>หจก.รุ่งทรัพย์ โฮม</t>
  </si>
  <si>
    <t>บริษัท แล็บมาสเตอร์ แอ็ดวานซ์ จำกัด</t>
  </si>
  <si>
    <t>บริษัท ลินเด้ (ประเทศไทย) จำกัด</t>
  </si>
  <si>
    <t>บริษัท วี อาร์ เดนตอล คอร์ปอเรชั่น จำกัด</t>
  </si>
  <si>
    <t>จ้างเหมาทำฟันปลอม</t>
  </si>
  <si>
    <t>บริษัท วี.แอนด์.วี กรุงเทพฯ จำกัด</t>
  </si>
  <si>
    <t>8100190142</t>
  </si>
  <si>
    <t>8100267073</t>
  </si>
  <si>
    <t>8100246389</t>
  </si>
  <si>
    <t>8100239501</t>
  </si>
  <si>
    <t>8100399789</t>
  </si>
  <si>
    <t>8100437464</t>
  </si>
  <si>
    <t>8100376820</t>
  </si>
  <si>
    <t>8100537146</t>
  </si>
  <si>
    <t>บริษัท สุรินทร์พยาธิแลป จำกัด</t>
  </si>
  <si>
    <t>ค่าจ้างเหมาตรวจชิ้นเนื้อ</t>
  </si>
  <si>
    <t>บริษัท สัปปายะ สยาม จำกัด</t>
  </si>
  <si>
    <t>6300175</t>
  </si>
  <si>
    <t>บริษัท สิบกำลัง จำกัด</t>
  </si>
  <si>
    <t>SB-028/2564</t>
  </si>
  <si>
    <t>บริษัท แอลเอสดิสทริบิวเตอร์ จำกัด</t>
  </si>
  <si>
    <t>บริษัท เอเมอร์สัน กรุ๊ป จำกัด</t>
  </si>
  <si>
    <t xml:space="preserve">บริษัท เอฟ ซี พี </t>
  </si>
  <si>
    <t>บริษัท เอสพีเอส เมดิคอล จำกัด</t>
  </si>
  <si>
    <t>บริษัท เอเซี่ยน ฟาร์มาซูติคัล จำกัด</t>
  </si>
  <si>
    <t>006198</t>
  </si>
  <si>
    <t>บริษัท อัลลายแอนซ์ ฟาร์มา จำกัด</t>
  </si>
  <si>
    <t xml:space="preserve">ห้างหุ้นส่วนจำกัด  แอล แอนด์ พี เอลลิเวเตอร์ </t>
  </si>
  <si>
    <t>หจก.เอส จี เทรดดิ้ง</t>
  </si>
  <si>
    <t>002/064</t>
  </si>
  <si>
    <t xml:space="preserve">ร้านเอ็น อาร์ เคมีคอล </t>
  </si>
  <si>
    <t>02/029</t>
  </si>
  <si>
    <t>04/012</t>
  </si>
  <si>
    <t>บริษัทเอ็มพี เมดกรุ๊ป จำกัด</t>
  </si>
  <si>
    <t>บริษัท แอโรแคร์ จำกัด</t>
  </si>
  <si>
    <t>บริษัท แอคคอร์ด คอร์ปอเรชั่น จำกัด</t>
  </si>
  <si>
    <t>บริษัท ออร์โธเมด เอเชีย จำกัด</t>
  </si>
  <si>
    <t>OTMA64020010</t>
  </si>
  <si>
    <t>บริษัท เอซีซี เมดิคอล โซลูชั่น จำกัด</t>
  </si>
  <si>
    <t>59-08-018</t>
  </si>
  <si>
    <t>58-12-019</t>
  </si>
  <si>
    <t>ขออนุมัติเบิก - จ่าย   (จ่ายจากเงินบำรุง)</t>
  </si>
  <si>
    <t>บริษัท ซิลลิค ฟาร์มา จำกัด</t>
  </si>
  <si>
    <t>รวม</t>
  </si>
  <si>
    <t xml:space="preserve">หจก.กิจเจริญเลเบล แอนด์ พริ้น </t>
  </si>
  <si>
    <t>11/3/265</t>
  </si>
  <si>
    <t>บริษัท พีซี เมดดิคัล จำกัด</t>
  </si>
  <si>
    <t>บริษัท ไบรย์ แอดวานซ์ เทค จำกัด</t>
  </si>
  <si>
    <t>64/0241</t>
  </si>
  <si>
    <t>ร้านมติสารพัน</t>
  </si>
  <si>
    <t>หจก.มิลเจริญ ออฟฟิศเซ็นเตอร์</t>
  </si>
  <si>
    <t>02/009</t>
  </si>
  <si>
    <t>บริษัท เมดิแคร์ (ประเทศไทย) จำกัด</t>
  </si>
  <si>
    <t>บริษัท วี วอเตอร์ เซอร์วิส จำกัด</t>
  </si>
  <si>
    <t>บริษัท อัมรินทร์ มาร์เก็ตติ้ง จำกัด</t>
  </si>
  <si>
    <t>ร้านอ่อนน้อม</t>
  </si>
  <si>
    <t>IV21010414</t>
  </si>
  <si>
    <t>รายการ</t>
  </si>
  <si>
    <t>บริษัทกรุงทองคอมพิวเตอร์</t>
  </si>
  <si>
    <t>บริษัทยูโทเปี้ยน</t>
  </si>
  <si>
    <t>IV1505036</t>
  </si>
  <si>
    <t>บริษัท โปลิฟาร์ม จำกัด</t>
  </si>
  <si>
    <t>หมอยาไทย 101</t>
  </si>
  <si>
    <t>MT21/02535</t>
  </si>
  <si>
    <t>โมเดอร์นแมนู จำกัด</t>
  </si>
  <si>
    <t>บริษัท ฟาร์มาติกา จำกัด</t>
  </si>
  <si>
    <t>DIS211207070</t>
  </si>
  <si>
    <t>64/0011</t>
  </si>
  <si>
    <t>สหกรณ์การเกษตรสุวรรณภูมิ</t>
  </si>
  <si>
    <t>ค่าวัสดุบริโภค</t>
  </si>
  <si>
    <t>ครุภัณฑ์คอมพิวเตอร์</t>
  </si>
  <si>
    <t>MG6501-0287</t>
  </si>
  <si>
    <t>บริษัท เมดิคอล แลบอทราทอรี่ แมเนจเมนท์ จำกัด</t>
  </si>
  <si>
    <t>MG6501-0440</t>
  </si>
  <si>
    <t>บริษัท ไทรอัมพ์ ซัพพลาย จัด</t>
  </si>
  <si>
    <t>บริษัท มาซา แลบ จำกัด</t>
  </si>
  <si>
    <t>TI220107116</t>
  </si>
  <si>
    <t>บริษัท อุยเฮง อินเตอร์เนชั่นแนล เฮลท์แคร์ จำกัด</t>
  </si>
  <si>
    <t>ML22011485</t>
  </si>
  <si>
    <t>บริษัท ที.พี.ดรัก แลบบอราทอรี่ส์ (1969) จำกัด</t>
  </si>
  <si>
    <t>VIV122010615</t>
  </si>
  <si>
    <t>บริษัท พันธ์สวัสดิ์ เคมเทค จำกัด</t>
  </si>
  <si>
    <t>65/0008</t>
  </si>
  <si>
    <t>บริษัทไบ โอ คอททอน จำกัด</t>
  </si>
  <si>
    <t>บริษัท ที.โอ.เคมี คอลล์ (1979) จำกัด</t>
  </si>
  <si>
    <t>ML22020862</t>
  </si>
  <si>
    <t>*00197</t>
  </si>
  <si>
    <t>บริษัท แมคโครฟาร์แลบ</t>
  </si>
  <si>
    <t>ML22012617</t>
  </si>
  <si>
    <t>บริษัท ไทยก๊อส จำกัด</t>
  </si>
  <si>
    <t>IV6408287</t>
  </si>
  <si>
    <t>02580829</t>
  </si>
  <si>
    <t>รอแก้ไขเอกสาร</t>
  </si>
  <si>
    <t>หจก.บายวันคอมพิวเตอร์ แอนด์เน็ตเวิร์ค</t>
  </si>
  <si>
    <t>สมคิดวิศวกลการร้อยเอ็ด</t>
  </si>
  <si>
    <t>ดี.ที.ซี.เอ็นเตอร์ไพรส์ จำกัด</t>
  </si>
  <si>
    <t>หจก.บุญชญา</t>
  </si>
  <si>
    <t>โต ฟีด จำกัด</t>
  </si>
  <si>
    <t>ค่าวัสดุงานบ้าน</t>
  </si>
  <si>
    <t>TF6506-003</t>
  </si>
  <si>
    <t>วารุณี  เกษามา</t>
  </si>
  <si>
    <t>มิลเจริญออฟฟิศเซ็นเตอร์ จำกัด</t>
  </si>
  <si>
    <t>ทูพีเอ็น พลัส</t>
  </si>
  <si>
    <t>แอลเอส ดิสทริบิวเดอร์ จำกัด</t>
  </si>
  <si>
    <t>วัสดุสิ่งพิมพ์</t>
  </si>
  <si>
    <t>กิจเจริญ เลเบล แอนด์ พริ้น</t>
  </si>
  <si>
    <t>ทัมใจการพิมพ์ จำกัด</t>
  </si>
  <si>
    <t>ภัทราภรณ์</t>
  </si>
  <si>
    <t>โรงผลิตน้ำดื่มสุวรรรภูมิ 2560</t>
  </si>
  <si>
    <t>วราภรณ์ผ้าม่าน</t>
  </si>
  <si>
    <t>ค่าครุภัณฑ์สำนักงาน</t>
  </si>
  <si>
    <t>น่าตู่ก็ฮปปี้</t>
  </si>
  <si>
    <t>ค่างจ้างเหมาบริการ</t>
  </si>
  <si>
    <t>ศรีกิตติรัชต์ จำกัด</t>
  </si>
  <si>
    <t>ค่าวัสดุเชื้อเพลิง</t>
  </si>
  <si>
    <t>อ่อนน้อม</t>
  </si>
  <si>
    <t>แก่นจันทร์คำพานิชย์</t>
  </si>
  <si>
    <t>วี วอเตอร์ เซอร์วิส จำกัด</t>
  </si>
  <si>
    <t>กรุงทองคอมพิวเตอร์ จำกัด</t>
  </si>
  <si>
    <t>ค่าวัสดุคอมพิวเตอร์</t>
  </si>
  <si>
    <t>เจ้าหนี้การค้า 2565</t>
  </si>
  <si>
    <t>SV006600100000059</t>
  </si>
  <si>
    <t>บริษัท โซวิค จำกัด</t>
  </si>
  <si>
    <t>เปลี่ยน PWLC</t>
  </si>
  <si>
    <t>IV 2205102139</t>
  </si>
  <si>
    <t>ส่งคืนแก้ไข</t>
  </si>
  <si>
    <t>INT-MPM-650600320</t>
  </si>
  <si>
    <t>2565/02</t>
  </si>
  <si>
    <t>2565/03</t>
  </si>
  <si>
    <t>2565/06</t>
  </si>
  <si>
    <t>2565/04</t>
  </si>
  <si>
    <t>บริษัท พร้อมท์เดนทัล แอนด์ เมดิคอล ซัพพลาย จำกัด</t>
  </si>
  <si>
    <t>BB256505/01346</t>
  </si>
  <si>
    <t>INV2022050022</t>
  </si>
  <si>
    <t>SM65/0502712</t>
  </si>
  <si>
    <t>SM65/0502319</t>
  </si>
  <si>
    <t>บริษัท ไซกา เมดิคอล จำกัด</t>
  </si>
  <si>
    <t>IVN650218</t>
  </si>
  <si>
    <t>บริษัท เมดิคอล ครีเอชั้น จำกัด (สนง.ใหญ่)</t>
  </si>
  <si>
    <t>MG6503-0394</t>
  </si>
  <si>
    <t>บจก.เมดิคูล</t>
  </si>
  <si>
    <t>จ้างเหมาติดตั้งระบบตรวจสอบอุณภูมิ</t>
  </si>
  <si>
    <t>IV6506339</t>
  </si>
  <si>
    <t>310327402594</t>
  </si>
  <si>
    <t>IU2030075</t>
  </si>
  <si>
    <t>T6503/12372</t>
  </si>
  <si>
    <t>โรงงานเภสัชกรรมพอนด์เคมีคอล ประเทศไทย</t>
  </si>
  <si>
    <t>C171189</t>
  </si>
  <si>
    <t>DIS220329063</t>
  </si>
  <si>
    <t>B26503178</t>
  </si>
  <si>
    <t>TH6504/0343</t>
  </si>
  <si>
    <t>OH222022000990</t>
  </si>
  <si>
    <t>IU2040187</t>
  </si>
  <si>
    <t>บริษัท ยูเนียนเมดดิคอล (ประเทศไทย)</t>
  </si>
  <si>
    <t>IVC22040024</t>
  </si>
  <si>
    <t>10/8/0565</t>
  </si>
  <si>
    <t>บริษัท คอนดรักส์ อินเตอร์เนชั่นแนล จำกัด</t>
  </si>
  <si>
    <t>VIV122011490</t>
  </si>
  <si>
    <t>T6503/10273</t>
  </si>
  <si>
    <t>IVU65008683</t>
  </si>
  <si>
    <t>IVU65008605</t>
  </si>
  <si>
    <t>VIV122030817</t>
  </si>
  <si>
    <t>MT22/00687</t>
  </si>
  <si>
    <t>DIS220302089</t>
  </si>
  <si>
    <t>SI14/2204659</t>
  </si>
  <si>
    <t>TI220306671</t>
  </si>
  <si>
    <t>22/0135</t>
  </si>
  <si>
    <t>SC65030228</t>
  </si>
  <si>
    <t>IV6500551</t>
  </si>
  <si>
    <t>SM65/0502534</t>
  </si>
  <si>
    <t>SV006600100000071</t>
  </si>
  <si>
    <t>SV006600100000085</t>
  </si>
  <si>
    <t>SC65040492</t>
  </si>
  <si>
    <t>SC65040127</t>
  </si>
  <si>
    <t>IV6500553</t>
  </si>
  <si>
    <t>IV6505195</t>
  </si>
  <si>
    <t>65/0079</t>
  </si>
  <si>
    <t>SV006600100000115</t>
  </si>
  <si>
    <t>103220600600</t>
  </si>
  <si>
    <t>บริษัท ซัมมิท เฮลธ์แคร์ จำกัด</t>
  </si>
  <si>
    <t>IV6506457</t>
  </si>
  <si>
    <t>บริษัท ฮอนเนสท์ เมดิคอล เอเชีย จำกัด</t>
  </si>
  <si>
    <t>IV202109085</t>
  </si>
  <si>
    <t>บริษัท พริแม็คเอ็ม ที จำกัด</t>
  </si>
  <si>
    <t>IV65-05-029</t>
  </si>
  <si>
    <t>หจก.เอ็มมีเน้นซ์</t>
  </si>
  <si>
    <t>IVD0083812</t>
  </si>
  <si>
    <t>IV2022070075</t>
  </si>
  <si>
    <t>BL2050513-519</t>
  </si>
  <si>
    <t>8/18</t>
  </si>
  <si>
    <t>10/15</t>
  </si>
  <si>
    <t>บริษัท ดี เค เอส เอช  (ประเทศไทย )</t>
  </si>
  <si>
    <t>จ้างเหมาติดตั้งพัดลมดูดอากาศหน่วยไตเทียม</t>
  </si>
  <si>
    <t>IV065/020</t>
  </si>
  <si>
    <t>ค่าติดตั้งสแตนเลส สำหรับติดตั้งพัดลมดูดอากาศหน่วยไตเทียม</t>
  </si>
  <si>
    <t>IV065/021</t>
  </si>
  <si>
    <t>ค่าครุภัณฑ์การแพทย์</t>
  </si>
  <si>
    <t>5/29</t>
  </si>
  <si>
    <t>6/9</t>
  </si>
  <si>
    <t>บริษัท ไทยสเตอริไลเซอร์ กรุ๊ป จำกัด</t>
  </si>
  <si>
    <t>275/2565</t>
  </si>
  <si>
    <t>IB0001910</t>
  </si>
  <si>
    <t>2022-012</t>
  </si>
  <si>
    <t>2022-019</t>
  </si>
  <si>
    <t>058/14</t>
  </si>
  <si>
    <t>2565-08-02064</t>
  </si>
  <si>
    <t>10/37</t>
  </si>
  <si>
    <t>เทเลเมด เอ็นจิเนียริ่ง แอนด์ เซอร์วิส จำกัด</t>
  </si>
  <si>
    <t>650905005</t>
  </si>
  <si>
    <t>6500533</t>
  </si>
  <si>
    <t>65/6500074</t>
  </si>
  <si>
    <t>0822639</t>
  </si>
  <si>
    <t>0822653</t>
  </si>
  <si>
    <t>6509/00135</t>
  </si>
  <si>
    <t>6509/00128</t>
  </si>
  <si>
    <t>W6508004</t>
  </si>
  <si>
    <t>IV6500363</t>
  </si>
  <si>
    <t>TI0722565</t>
  </si>
  <si>
    <t>TI0722530</t>
  </si>
  <si>
    <t>TI0722575</t>
  </si>
  <si>
    <t>2022-015</t>
  </si>
  <si>
    <t>057/21</t>
  </si>
  <si>
    <t>บริษัท กิบไทจำกัด</t>
  </si>
  <si>
    <t>SX6507001819</t>
  </si>
  <si>
    <t>IV6507-0641</t>
  </si>
  <si>
    <t>INT-MPM-650700386</t>
  </si>
  <si>
    <t>IV650408</t>
  </si>
  <si>
    <t>บริษัท แล็บ พาร์ทเนอร์ จำกัด</t>
  </si>
  <si>
    <t>LPINV00030</t>
  </si>
  <si>
    <t>IV6508-1253</t>
  </si>
  <si>
    <t>IV6507-1035</t>
  </si>
  <si>
    <t>2564/06</t>
  </si>
  <si>
    <t>S650501-503</t>
  </si>
  <si>
    <t xml:space="preserve">จ้างเหมาซ่อมประตูแขวนอาคารกายอุปกรณ์ </t>
  </si>
  <si>
    <t>IV065/019</t>
  </si>
  <si>
    <t>INV6411-0198</t>
  </si>
  <si>
    <t>IV6502959</t>
  </si>
  <si>
    <t>IV6500996</t>
  </si>
  <si>
    <t>IV6500963</t>
  </si>
  <si>
    <t>IV6523545</t>
  </si>
  <si>
    <t>IV22006475</t>
  </si>
  <si>
    <t>02481007</t>
  </si>
  <si>
    <t>SC65060364</t>
  </si>
  <si>
    <t>บริษัท นำวิวัฒน์การช่าง (1992)</t>
  </si>
  <si>
    <t>สุกัญญา  แสนคำ</t>
  </si>
  <si>
    <t>สุภาพร ชมบุญเรือง</t>
  </si>
  <si>
    <t>9/096</t>
  </si>
  <si>
    <t>103/65</t>
  </si>
  <si>
    <t>104/65</t>
  </si>
  <si>
    <t>IV650926-015</t>
  </si>
  <si>
    <t>5/35</t>
  </si>
  <si>
    <t>09/65</t>
  </si>
  <si>
    <t>AMH0015019</t>
  </si>
  <si>
    <t>อัมรินทร์ ท่ร์เก็ตติ้ง จำกัด</t>
  </si>
  <si>
    <t>ดาวสุวรรณภูมิ</t>
  </si>
  <si>
    <t>068/3380</t>
  </si>
  <si>
    <t>แอล แอนด์ พี เอลลิเวเตอร์</t>
  </si>
  <si>
    <t>จ้างเหมาบำรุงลิฟท์</t>
  </si>
  <si>
    <t>5/3</t>
  </si>
  <si>
    <t>W65-09-002</t>
  </si>
  <si>
    <t>6210003</t>
  </si>
  <si>
    <t>ยอดยกมา</t>
  </si>
  <si>
    <t>บริษัท สยามเดนท์ จำกัด</t>
  </si>
  <si>
    <t>DSDIV22090004</t>
  </si>
  <si>
    <t>ค่าจ้างเหมาบำรุงรักษาลิฟท์ (งวดที่  12) งวดสุดท้าย</t>
  </si>
  <si>
    <t>W6509002</t>
  </si>
  <si>
    <t>งวดที่ 6/6</t>
  </si>
  <si>
    <t>งบค่าเสื่อม 70% ปี 65</t>
  </si>
  <si>
    <t>IV6508/00053</t>
  </si>
  <si>
    <t>IV6508/00136</t>
  </si>
  <si>
    <t>IV2208-014</t>
  </si>
  <si>
    <t>IV2208-013</t>
  </si>
  <si>
    <t>IV2208-011</t>
  </si>
  <si>
    <t>IV2208-012</t>
  </si>
  <si>
    <t>SM65/0703691</t>
  </si>
  <si>
    <t>บริษัท ดีซีเอช ออริกา (ประเทศไทย )</t>
  </si>
  <si>
    <t>UG94231306</t>
  </si>
  <si>
    <t>บริษัท เดอะไดมอน คอมพาส จำกัด</t>
  </si>
  <si>
    <t>6/02</t>
  </si>
  <si>
    <t>8/42</t>
  </si>
  <si>
    <t>6/28,6/30</t>
  </si>
  <si>
    <t>8/03</t>
  </si>
  <si>
    <t>IV6525007</t>
  </si>
  <si>
    <t>65-08-001</t>
  </si>
  <si>
    <t xml:space="preserve">หจก.เทรด ดี ดี </t>
  </si>
  <si>
    <t>T6504/10366</t>
  </si>
  <si>
    <t>21-0719</t>
  </si>
  <si>
    <t>22-0006</t>
  </si>
  <si>
    <t>SC65060020</t>
  </si>
  <si>
    <t>SC65030087</t>
  </si>
  <si>
    <t>SC650800503</t>
  </si>
  <si>
    <t>SC65070154</t>
  </si>
  <si>
    <t>6509/0125</t>
  </si>
  <si>
    <t>21/0344</t>
  </si>
  <si>
    <t>IV22007413</t>
  </si>
  <si>
    <t>060</t>
  </si>
  <si>
    <t>IU2031931</t>
  </si>
  <si>
    <t>MIS220321-042</t>
  </si>
  <si>
    <t>INV6508-1540</t>
  </si>
  <si>
    <t>บริษัท เฟิร์มเมอร์ จำกัด</t>
  </si>
  <si>
    <t>105220300674</t>
  </si>
  <si>
    <t>06/01</t>
  </si>
  <si>
    <t>03/48</t>
  </si>
  <si>
    <t>10/39</t>
  </si>
  <si>
    <t>10/45</t>
  </si>
  <si>
    <t>10/10/256</t>
  </si>
  <si>
    <t>2022-017</t>
  </si>
  <si>
    <t>2022-016</t>
  </si>
  <si>
    <t>2022-018</t>
  </si>
  <si>
    <t>047/2314</t>
  </si>
  <si>
    <t>103220700426</t>
  </si>
  <si>
    <t>IV6310240</t>
  </si>
  <si>
    <t>IV6308078</t>
  </si>
  <si>
    <t>IV6506327</t>
  </si>
  <si>
    <t>IV6506349</t>
  </si>
  <si>
    <t>IV6406138</t>
  </si>
  <si>
    <t>9110288033</t>
  </si>
  <si>
    <t>9110277650</t>
  </si>
  <si>
    <t>SX6509001263</t>
  </si>
  <si>
    <t>SX6509000668</t>
  </si>
  <si>
    <t>บริษัท สหแพทย์เภสัช จำกัด</t>
  </si>
  <si>
    <t>IS6500057140</t>
  </si>
  <si>
    <t>บริษัท อาเอ็กซ์  จำกัด</t>
  </si>
  <si>
    <t>IV22-19031</t>
  </si>
  <si>
    <t>IS6500092404</t>
  </si>
  <si>
    <t>AHM0014405</t>
  </si>
  <si>
    <t>บริษัท วิทยาศรม</t>
  </si>
  <si>
    <t>IS6500076843</t>
  </si>
  <si>
    <t>บริษัท บี.เอ็ล.เอช เทรดดิ้ง จำกัด</t>
  </si>
  <si>
    <t>1065008707</t>
  </si>
  <si>
    <t>บริษัท เกร็ทเตอร์มายบาซิน</t>
  </si>
  <si>
    <t>ค่ายา</t>
  </si>
  <si>
    <t>01GM1222022006617</t>
  </si>
  <si>
    <t>01GM1222022008667</t>
  </si>
  <si>
    <t>T6504/11447</t>
  </si>
  <si>
    <t>บริษัท เบอร์ลินฟาร์มาซูติคอลอินดัสตรี้ จำกัด</t>
  </si>
  <si>
    <t>651050618</t>
  </si>
  <si>
    <t xml:space="preserve">บริษัท แอล.บี.เอส.แลบบอเรเตอรี่ </t>
  </si>
  <si>
    <t>725364</t>
  </si>
  <si>
    <t>IVU65014465</t>
  </si>
  <si>
    <t>111121519</t>
  </si>
  <si>
    <t>111121517</t>
  </si>
  <si>
    <t>0030955</t>
  </si>
  <si>
    <t>105220400453</t>
  </si>
  <si>
    <t>บริษัท นิวฟาร์มา(ประเทศไทย)</t>
  </si>
  <si>
    <t>A651169</t>
  </si>
  <si>
    <t>IVU65016607</t>
  </si>
  <si>
    <t>102220401230</t>
  </si>
  <si>
    <t>9110373999</t>
  </si>
  <si>
    <t>651043090</t>
  </si>
  <si>
    <t>บริษัท บางกอกดรัก จำกัด</t>
  </si>
  <si>
    <t>SI22-24206</t>
  </si>
  <si>
    <t>IU2041100</t>
  </si>
  <si>
    <t>ML22042313</t>
  </si>
  <si>
    <t>01GM1222022007405</t>
  </si>
  <si>
    <t>01GM1222022007818</t>
  </si>
  <si>
    <t>01GM1222022007000</t>
  </si>
  <si>
    <t>01GM1222022005714</t>
  </si>
  <si>
    <t>IV65041907</t>
  </si>
  <si>
    <t>IV65041303</t>
  </si>
  <si>
    <t xml:space="preserve">   </t>
  </si>
  <si>
    <t>บริษัทเจริญสุข ฟาร์มา ซัพพลาย จำกัด</t>
  </si>
  <si>
    <t>ค่าเวชภัณฑ์มิใช่ยา</t>
  </si>
  <si>
    <t>IV65-01117</t>
  </si>
  <si>
    <t>บริษัท ชุมชนเภสัช จำกัด</t>
  </si>
  <si>
    <t>IV650500959</t>
  </si>
  <si>
    <t>IV650600384</t>
  </si>
  <si>
    <t>บริษัท เซ็นทรัลโพลีเทรดดิ้ง จำกัด</t>
  </si>
  <si>
    <t>UG94265644</t>
  </si>
  <si>
    <t>5448443848A</t>
  </si>
  <si>
    <t>VIV122050721</t>
  </si>
  <si>
    <t>VIV122050075</t>
  </si>
  <si>
    <t>T6504/10869</t>
  </si>
  <si>
    <t>TH6505/0058</t>
  </si>
  <si>
    <t>TH6505/0158</t>
  </si>
  <si>
    <t>บริษัท นิวไลฟ์ ฟาร์ม่า จำกัด</t>
  </si>
  <si>
    <t>IV65052296</t>
  </si>
  <si>
    <t>IV65051774</t>
  </si>
  <si>
    <t>IV65050136</t>
  </si>
  <si>
    <t>IV65041950</t>
  </si>
  <si>
    <t>IV65042141</t>
  </si>
  <si>
    <t xml:space="preserve">                                         </t>
  </si>
  <si>
    <t>บริษัท เบทเทอร์แพ็คพลัส จำกัด</t>
  </si>
  <si>
    <t>SV001810</t>
  </si>
  <si>
    <t>SV001811</t>
  </si>
  <si>
    <t>บริษัท บี.เอ็ล.ฮั้ว จำกัด</t>
  </si>
  <si>
    <t>65013633</t>
  </si>
  <si>
    <t xml:space="preserve"> 111130567</t>
  </si>
  <si>
    <t>111129929</t>
  </si>
  <si>
    <t>111121521</t>
  </si>
  <si>
    <t>SI22-24149</t>
  </si>
  <si>
    <t>จ่ายแล้ว</t>
  </si>
  <si>
    <t>651049045</t>
  </si>
  <si>
    <t>651052301</t>
  </si>
  <si>
    <t>651049823</t>
  </si>
  <si>
    <t>651052302</t>
  </si>
  <si>
    <t>INV-L-IM/2022041735</t>
  </si>
  <si>
    <t>IU2041101</t>
  </si>
  <si>
    <t>IU2050097</t>
  </si>
  <si>
    <t>IU2041102</t>
  </si>
  <si>
    <t>.</t>
  </si>
  <si>
    <t>IU2050477</t>
  </si>
  <si>
    <t xml:space="preserve"> บริษัท ฟาร์ม่าไลน์ จำกัด</t>
  </si>
  <si>
    <t>SI22-10101</t>
  </si>
  <si>
    <t>บริษัทพรีเมด ฟาร์มาพลัส จำกัด</t>
  </si>
  <si>
    <t>PL650500293</t>
  </si>
  <si>
    <t>PL650500498</t>
  </si>
  <si>
    <t>PL650400554</t>
  </si>
  <si>
    <t>PL650500110</t>
  </si>
  <si>
    <t>TI22416473</t>
  </si>
  <si>
    <t>DIS220504-130</t>
  </si>
  <si>
    <t>บริษัทภิญโญฟาร์มาซี</t>
  </si>
  <si>
    <t>IV6519732</t>
  </si>
  <si>
    <t>IV6518529</t>
  </si>
  <si>
    <t>101220500098</t>
  </si>
  <si>
    <t>103220500315</t>
  </si>
  <si>
    <t>101220401334</t>
  </si>
  <si>
    <t>104220500029</t>
  </si>
  <si>
    <t xml:space="preserve">                                  </t>
  </si>
  <si>
    <t>ML22050707</t>
  </si>
  <si>
    <t>6504-88</t>
  </si>
  <si>
    <t>IV2205607</t>
  </si>
  <si>
    <t>9110379642</t>
  </si>
  <si>
    <t>9110374903</t>
  </si>
  <si>
    <t>9110377832</t>
  </si>
  <si>
    <t>9110372138</t>
  </si>
  <si>
    <t>9110371784</t>
  </si>
  <si>
    <t>911368111</t>
  </si>
  <si>
    <t>9110372137</t>
  </si>
  <si>
    <t>สยามฟาร์มาซูติคอล จำกัด</t>
  </si>
  <si>
    <t>บริษัท อินแพคฟาร์มา จำกัด</t>
  </si>
  <si>
    <t>IV65053190</t>
  </si>
  <si>
    <t>บริษัท 2 เอ็ม (เมด-เมเกอร์)</t>
  </si>
  <si>
    <t>Z0064764</t>
  </si>
  <si>
    <t>องค์การเภสัชกรรม</t>
  </si>
  <si>
    <t>3000526112</t>
  </si>
  <si>
    <t>3000523596</t>
  </si>
  <si>
    <t>3000521130</t>
  </si>
  <si>
    <t>3000534036</t>
  </si>
  <si>
    <t>3000530876</t>
  </si>
  <si>
    <t>3000530400</t>
  </si>
  <si>
    <t>3000526386</t>
  </si>
  <si>
    <t>SI14/2209433</t>
  </si>
  <si>
    <t>IV65053011</t>
  </si>
  <si>
    <t>0030981</t>
  </si>
  <si>
    <t>แอตแลนติค ฟาร์มาซูติคอล จำกัด</t>
  </si>
  <si>
    <t>PIN 2214344</t>
  </si>
  <si>
    <t>PIN 2213455</t>
  </si>
  <si>
    <t>PIN 2214591</t>
  </si>
  <si>
    <t>PIN 2212743</t>
  </si>
  <si>
    <t>008060</t>
  </si>
  <si>
    <t xml:space="preserve">บริษัท วิทยาศรม </t>
  </si>
  <si>
    <t>32200593</t>
  </si>
  <si>
    <t>ไดรว์ เด็นทัล อินคอร์ปอเรชั่น จำกัด</t>
  </si>
  <si>
    <t>IN152930</t>
  </si>
  <si>
    <t>บริษัท เด็นทาเนียร์ จำกัด</t>
  </si>
  <si>
    <t>จ้างเหมาจัดทำฟันปลอม</t>
  </si>
  <si>
    <t>65081-766,764,767</t>
  </si>
  <si>
    <t>BL2080508-2080514</t>
  </si>
  <si>
    <t>บริษัท พี ซี เด็นทรัล</t>
  </si>
  <si>
    <t>ค่าจ้างเหมาจัดทำฟันปลอม</t>
  </si>
  <si>
    <t>65080891</t>
  </si>
  <si>
    <t>725430</t>
  </si>
  <si>
    <t>726974</t>
  </si>
  <si>
    <t>727146</t>
  </si>
  <si>
    <t>ดี เอ็ม บี ดีไวซ์ จำกัด</t>
  </si>
  <si>
    <t>IV65-08018</t>
  </si>
  <si>
    <t>AMH 0014405</t>
  </si>
  <si>
    <t>บริษัท แอปคาร์ฟาร์มาแลป (ประเทศไทย) จำกัด</t>
  </si>
  <si>
    <t>IV6505374</t>
  </si>
  <si>
    <t>IV22-16839</t>
  </si>
  <si>
    <t>104220500140</t>
  </si>
  <si>
    <t>บริษัท อรุณโรจน์ เฮลท์แคร์ จำกัด</t>
  </si>
  <si>
    <t>S140665002</t>
  </si>
  <si>
    <t>S140665001</t>
  </si>
  <si>
    <t>02621421</t>
  </si>
  <si>
    <t>บริษัท เทเลเมด เอ็นจิเนียริ่ง แอนด์ เซอร์วิส จำกัด</t>
  </si>
  <si>
    <t>IV650303-002</t>
  </si>
  <si>
    <t>บริษัท เอ็น.อี.เมดิคอล (สำนักงานใหญ่)</t>
  </si>
  <si>
    <t>642606</t>
  </si>
  <si>
    <t>บริษัท มิลเจริญออฟฟิศเซ็นเตอร์</t>
  </si>
  <si>
    <t>16/16</t>
  </si>
  <si>
    <t>บริษัท นอร์ทอีส เมดิคอล ซัพพลาย</t>
  </si>
  <si>
    <t>บริษัท เอช ดี เมดิคอล จำกัด</t>
  </si>
  <si>
    <t>65062717</t>
  </si>
  <si>
    <t>IV650704002</t>
  </si>
  <si>
    <t>65062225</t>
  </si>
  <si>
    <t>IV6503053</t>
  </si>
  <si>
    <t>IV6501014</t>
  </si>
  <si>
    <t>SC65060237</t>
  </si>
  <si>
    <t>บริษัทโพส เฮลท์ แคร์ จำกัด</t>
  </si>
  <si>
    <t>654602</t>
  </si>
  <si>
    <t>บริษัท วีอาร์ ซัพพอร์ต</t>
  </si>
  <si>
    <t>หจก.ดาวสุวรรณภูมิ</t>
  </si>
  <si>
    <t xml:space="preserve">บริษัท กรุงทองคอมพิวเตอร์ </t>
  </si>
  <si>
    <t>IV6509/00184</t>
  </si>
  <si>
    <t>IV6509/00182</t>
  </si>
  <si>
    <t>IV65070338</t>
  </si>
  <si>
    <t>02630651</t>
  </si>
  <si>
    <t>IV21014296</t>
  </si>
  <si>
    <t>6509/0134</t>
  </si>
  <si>
    <t>บริษัท คลีน เมดิคอล กรุ๊ป</t>
  </si>
  <si>
    <t>BI202208014</t>
  </si>
  <si>
    <t>BI202208013</t>
  </si>
  <si>
    <t>ค่าวัสดุยานพาหนะและขนส่ง</t>
  </si>
  <si>
    <t>บริษัทโบร์เมด ยู เค (เอเชีย) จำกัด</t>
  </si>
  <si>
    <t>ค่าจ้างเหมาซ่อมครุภัณฑ์</t>
  </si>
  <si>
    <t>26104/65</t>
  </si>
  <si>
    <t>ยกเลิกใบเสร็จ</t>
  </si>
  <si>
    <t xml:space="preserve">ร้าน ปอ ปลา </t>
  </si>
  <si>
    <t>06/18</t>
  </si>
  <si>
    <t>ร้านสัญญาพิ่มพูน</t>
  </si>
  <si>
    <t>2/43</t>
  </si>
  <si>
    <t>ร้านยุพาพิมพ์ดีด</t>
  </si>
  <si>
    <t>19/1</t>
  </si>
  <si>
    <t>19/2</t>
  </si>
  <si>
    <t>ร้านภัทราภรณ์</t>
  </si>
  <si>
    <t>INV6502-0259</t>
  </si>
  <si>
    <t>INV6506-0425</t>
  </si>
  <si>
    <t>INV6507-0189</t>
  </si>
  <si>
    <t>INV6507-0946</t>
  </si>
  <si>
    <t>INV6508-0158</t>
  </si>
  <si>
    <t>INV6508-0690</t>
  </si>
  <si>
    <t>บริษัท เทเลเมดเอ็นจิเนียริ่งแอนด์เซอร์วิส จำกัด</t>
  </si>
  <si>
    <t>650608-014</t>
  </si>
  <si>
    <t>650608-016</t>
  </si>
  <si>
    <t>650616-004</t>
  </si>
  <si>
    <t>650711-005</t>
  </si>
  <si>
    <t>650720-002</t>
  </si>
  <si>
    <t>52024940</t>
  </si>
  <si>
    <t>30/25</t>
  </si>
  <si>
    <t>31/25</t>
  </si>
  <si>
    <t>บริษัท เอ็นโดเมด เซอร์วิส จำกัด</t>
  </si>
  <si>
    <t>บริษัทเพาเวอร์เทคนิคอินเตอร์เนชั่นแนล จำกัด</t>
  </si>
  <si>
    <t>IV22-08083</t>
  </si>
  <si>
    <t>บริษัทสไปโรเมด จำกัด</t>
  </si>
  <si>
    <t>SP22020013</t>
  </si>
  <si>
    <t>SP22060233</t>
  </si>
  <si>
    <t>ร้านน้าตู่ก็อปปี้</t>
  </si>
  <si>
    <t>5/53</t>
  </si>
  <si>
    <t>52024957</t>
  </si>
  <si>
    <t xml:space="preserve">บริษัทแอดวานซ์ เพาเวอร์ เทค เซ็นเตอร์ จำกัด </t>
  </si>
  <si>
    <t>APTS22-592</t>
  </si>
  <si>
    <t>SV001867</t>
  </si>
  <si>
    <t>IN146640</t>
  </si>
  <si>
    <t>บริษัท ดี เค เอสเอช (ประเทศไทย) จำกัด</t>
  </si>
  <si>
    <t>5336697878</t>
  </si>
  <si>
    <t>5337006867</t>
  </si>
  <si>
    <t>5337007102</t>
  </si>
  <si>
    <t>ร้านเอเซียไซเอนส์จำกัด</t>
  </si>
  <si>
    <t>บริษัท ซีนิธซายน์ จำกัด</t>
  </si>
  <si>
    <t>บริษัทจอห์นสันแอนด์จอห์นสันไทย จำกัด</t>
  </si>
  <si>
    <t>IV650608013</t>
  </si>
  <si>
    <t>IV650608015</t>
  </si>
  <si>
    <t>653709</t>
  </si>
  <si>
    <t>บริษัท โอเร็กซ์ เทรดดิ้ง จำกัด</t>
  </si>
  <si>
    <t>บริษัท ซี วี พี เมดิคอล เทคโนโลยี จำกัด</t>
  </si>
  <si>
    <t>SIO1/65070072</t>
  </si>
  <si>
    <t>IV6526769</t>
  </si>
  <si>
    <t>IV6501127</t>
  </si>
  <si>
    <t>SP22070171</t>
  </si>
  <si>
    <t>SP22070170</t>
  </si>
  <si>
    <t>65062117</t>
  </si>
  <si>
    <t>IV6507136</t>
  </si>
  <si>
    <t>IV6507232</t>
  </si>
  <si>
    <t>IV6507132</t>
  </si>
  <si>
    <t>IV6507141</t>
  </si>
  <si>
    <t>SC650700522</t>
  </si>
  <si>
    <t>IV650720-001</t>
  </si>
  <si>
    <t>SC650500706</t>
  </si>
  <si>
    <t>65060613</t>
  </si>
  <si>
    <t>65070117</t>
  </si>
  <si>
    <t>1169499010</t>
  </si>
  <si>
    <t>1169474479</t>
  </si>
  <si>
    <t>1169691213</t>
  </si>
  <si>
    <t>1169810494</t>
  </si>
  <si>
    <t>1169874379</t>
  </si>
  <si>
    <t>1169874457</t>
  </si>
  <si>
    <t>1169885745</t>
  </si>
  <si>
    <t>1169993672</t>
  </si>
  <si>
    <t>651048899</t>
  </si>
  <si>
    <t>651066323</t>
  </si>
  <si>
    <t>651077927</t>
  </si>
  <si>
    <t>651088400</t>
  </si>
  <si>
    <t>651096865</t>
  </si>
  <si>
    <t>บริษัท บีเจเอส เมดิคอล</t>
  </si>
  <si>
    <t>310527400108</t>
  </si>
  <si>
    <t>310527401477</t>
  </si>
  <si>
    <t>บริษัท เอ.เอ็น.บี.ลาบอราตอรี่ (อำนวยเภสัช) จำกัด</t>
  </si>
  <si>
    <t>8370485220</t>
  </si>
  <si>
    <t>8370505211</t>
  </si>
  <si>
    <t>ค่าเปลี่ยนหลังคา Metal Sheet อาคาร D</t>
  </si>
  <si>
    <t>IV065/030</t>
  </si>
  <si>
    <t>048/2391</t>
  </si>
  <si>
    <t>SC65070424</t>
  </si>
  <si>
    <t>IV6402071</t>
  </si>
  <si>
    <t>IV6501159</t>
  </si>
  <si>
    <t>IV6527777</t>
  </si>
  <si>
    <t>บริษัท ไลออน อินเตอร์เมด จำกัด</t>
  </si>
  <si>
    <t>650702138</t>
  </si>
  <si>
    <t>IV6527709</t>
  </si>
  <si>
    <t>655319</t>
  </si>
  <si>
    <t>31/10/256</t>
  </si>
  <si>
    <t>65073013</t>
  </si>
  <si>
    <t>IV650720-003</t>
  </si>
  <si>
    <t>IV22007191</t>
  </si>
  <si>
    <t>วัสดุสำนักงาน</t>
  </si>
  <si>
    <t>2022/022</t>
  </si>
  <si>
    <t>แหลมทองร้อยเอ็ด จำกัด</t>
  </si>
  <si>
    <t>มติสารพัน</t>
  </si>
  <si>
    <t>วัสดุไฟฟ้า</t>
  </si>
  <si>
    <t>65022A400047</t>
  </si>
  <si>
    <t>19/09</t>
  </si>
  <si>
    <t>สหกรณ์การเกษตรสุวรรณภูมิ จำกัด</t>
  </si>
  <si>
    <t>SV006600200000209</t>
  </si>
  <si>
    <t>สมร  ธรศรี</t>
  </si>
  <si>
    <t>18/65</t>
  </si>
  <si>
    <t>แพงสี  กัญญาคำ</t>
  </si>
  <si>
    <t>47/65</t>
  </si>
  <si>
    <t>107/65</t>
  </si>
  <si>
    <t>106/65</t>
  </si>
  <si>
    <t>17/65</t>
  </si>
  <si>
    <t>46/05</t>
  </si>
  <si>
    <t>105/65</t>
  </si>
  <si>
    <t>650922A4-00041</t>
  </si>
  <si>
    <t xml:space="preserve">เจ ที เอ็น เคมิคอล </t>
  </si>
  <si>
    <t>055/05</t>
  </si>
  <si>
    <t>650922A4-00042</t>
  </si>
  <si>
    <t>ฟอร์จูน ไซแอทิฟิค จำกัด</t>
  </si>
  <si>
    <t>IV22-0-1401</t>
  </si>
  <si>
    <t>IV6500649</t>
  </si>
  <si>
    <t>2022-021</t>
  </si>
  <si>
    <t>IB0002011</t>
  </si>
  <si>
    <t>068/3394</t>
  </si>
  <si>
    <t>โมเดอร์น พริ้นเทค แอนด์ เลเบิ้ล จำกัด</t>
  </si>
  <si>
    <t>62764</t>
  </si>
  <si>
    <t>ธนทรัพย์เทรดแอนด์บิลดิ้ง</t>
  </si>
  <si>
    <t>จ้างเหมาอมแซมอาคาร</t>
  </si>
  <si>
    <t>กรมควบคุมโรค</t>
  </si>
  <si>
    <t>IV6510/00151</t>
  </si>
  <si>
    <t>19/65</t>
  </si>
  <si>
    <t>108/65</t>
  </si>
  <si>
    <t>SV006600100000225</t>
  </si>
  <si>
    <t>19/10</t>
  </si>
  <si>
    <t>ครุภัณฑ์งานบ้านงานครัว</t>
  </si>
  <si>
    <t>6501022A1-00032</t>
  </si>
  <si>
    <t>TI022805</t>
  </si>
  <si>
    <t>TI022792</t>
  </si>
  <si>
    <t>1/11/2565</t>
  </si>
  <si>
    <t>งบค่าเสื่อม</t>
  </si>
  <si>
    <t>001/009</t>
  </si>
  <si>
    <t>643502</t>
  </si>
  <si>
    <t>บี อาร์ เทค จำกัด</t>
  </si>
  <si>
    <t>BR65-0063</t>
  </si>
  <si>
    <t>บริษัท คลาวน์เมดิคอล</t>
  </si>
  <si>
    <t>IVR0403</t>
  </si>
  <si>
    <t>IVR0357</t>
  </si>
  <si>
    <t>IV6503873</t>
  </si>
  <si>
    <t>บริษัท ไทปัน ซัมมิท จำกัด</t>
  </si>
  <si>
    <t>TP650802013</t>
  </si>
  <si>
    <t>บริษัท แม็ค เมดิคอล จำกัด</t>
  </si>
  <si>
    <t>INV2022080019</t>
  </si>
  <si>
    <t>IV65-07-099</t>
  </si>
  <si>
    <t>IV65-07-100</t>
  </si>
  <si>
    <t>บริษัท เอ็น แอล เมดดิคอล จำกัด</t>
  </si>
  <si>
    <t>NL650800016</t>
  </si>
  <si>
    <t>10/2565</t>
  </si>
  <si>
    <t>นางสาวอัจฉรา  สุวรรณศรี</t>
  </si>
  <si>
    <t>นางสาวประกายมาศ  จันร่องคำ</t>
  </si>
  <si>
    <t>7/2565</t>
  </si>
  <si>
    <t>ร้านประเสริฐการช่าง</t>
  </si>
  <si>
    <t>1/3</t>
  </si>
  <si>
    <t>โรงผลิตน้ำดื่มสุวรรณภูมิ 2560</t>
  </si>
  <si>
    <t>10/001</t>
  </si>
  <si>
    <t>SV006600100000149</t>
  </si>
  <si>
    <t>INV6510-0058</t>
  </si>
  <si>
    <t>INV6510-0528</t>
  </si>
  <si>
    <t>INV6509-0790</t>
  </si>
  <si>
    <t>INV6509-0142</t>
  </si>
  <si>
    <t>1310074850</t>
  </si>
  <si>
    <t>15/11/02565</t>
  </si>
  <si>
    <t>บริษัท เมดิทอป จำกัด</t>
  </si>
  <si>
    <t>บริษัท ซีฟาม จำกัด</t>
  </si>
  <si>
    <t xml:space="preserve">IV5003/65 </t>
  </si>
  <si>
    <t>Gf ที่ รอ.1788</t>
  </si>
  <si>
    <t>111700600</t>
  </si>
  <si>
    <t>GF ที่ รอ.1789</t>
  </si>
  <si>
    <t>ML22091501</t>
  </si>
  <si>
    <t>15/11/2565</t>
  </si>
  <si>
    <t>GF ที่ รอ.1790</t>
  </si>
  <si>
    <t>1310364528</t>
  </si>
  <si>
    <t>GF ที่ รอ.1791</t>
  </si>
  <si>
    <t>PIN 2229941</t>
  </si>
  <si>
    <t>GF ที่ รอ.1792</t>
  </si>
  <si>
    <t>111173084</t>
  </si>
  <si>
    <t>GF ที่ รอ.1793</t>
  </si>
  <si>
    <t>SI14/2219506</t>
  </si>
  <si>
    <t>GF ที่ รอ.1794</t>
  </si>
  <si>
    <t>1310386679</t>
  </si>
  <si>
    <t>GF ที่ รอ.1795</t>
  </si>
  <si>
    <t>SI22-59619</t>
  </si>
  <si>
    <t>GF ที่ รอ.1796</t>
  </si>
  <si>
    <t>GF ที่ รอ.1797</t>
  </si>
  <si>
    <t>IV650903475</t>
  </si>
  <si>
    <t>Gf ที่ รอ.1798</t>
  </si>
  <si>
    <t>IV6537821</t>
  </si>
  <si>
    <t>GF ที่ รอ.1799</t>
  </si>
  <si>
    <t>1310410348</t>
  </si>
  <si>
    <t>GF ที่ รอ.1800</t>
  </si>
  <si>
    <t>IS6500178099</t>
  </si>
  <si>
    <t>GF ที่ รอ.1801</t>
  </si>
  <si>
    <t>8370526841</t>
  </si>
  <si>
    <t>GF ที่ รอ.1802</t>
  </si>
  <si>
    <t>Gf ที่ รอ.1803</t>
  </si>
  <si>
    <t>1310370640</t>
  </si>
  <si>
    <t>GF ที่ รอ.1804</t>
  </si>
  <si>
    <t>3374501695</t>
  </si>
  <si>
    <t>GF ที่ รอ.1805</t>
  </si>
  <si>
    <t>GF ที่ รอ.1806</t>
  </si>
  <si>
    <t>บริษัท เฮลท์ตี้ มี จำกัด</t>
  </si>
  <si>
    <t>DSH6501494</t>
  </si>
  <si>
    <t>GF ที่ รอ.1807</t>
  </si>
  <si>
    <t>1310405347</t>
  </si>
  <si>
    <t>GF ที่ รอ.1808</t>
  </si>
  <si>
    <t>GF ที่ รอ.1809</t>
  </si>
  <si>
    <t>651099119</t>
  </si>
  <si>
    <t>GF ที่ รอ.1810</t>
  </si>
  <si>
    <t>ส.ตระกูล</t>
  </si>
  <si>
    <t>26/39</t>
  </si>
  <si>
    <t>จ่ายแล้ว (จ.)</t>
  </si>
  <si>
    <t>SV006600100000209</t>
  </si>
  <si>
    <t xml:space="preserve">ค่าจ้างเหมาบำรุงรักษาลิฟท์ (งวดที่  1) </t>
  </si>
  <si>
    <t>5/13</t>
  </si>
  <si>
    <t>02641272</t>
  </si>
  <si>
    <t>02651355</t>
  </si>
  <si>
    <t>02650547</t>
  </si>
  <si>
    <t>9/02</t>
  </si>
  <si>
    <t>650914-002</t>
  </si>
  <si>
    <t>650926-015</t>
  </si>
  <si>
    <t>650905-006</t>
  </si>
  <si>
    <t>650905-005</t>
  </si>
  <si>
    <t>650905-007</t>
  </si>
  <si>
    <t>650829-007</t>
  </si>
  <si>
    <t>650829-010</t>
  </si>
  <si>
    <t>BI-202209013</t>
  </si>
  <si>
    <t>SS65080273</t>
  </si>
  <si>
    <t>ร้านลิ้นฟ้า</t>
  </si>
  <si>
    <t>010/15</t>
  </si>
  <si>
    <t>INV22090046</t>
  </si>
  <si>
    <t>SI-036806221000003</t>
  </si>
  <si>
    <t>ร้านศรีภูมิกราฟิค</t>
  </si>
  <si>
    <t>1/18</t>
  </si>
  <si>
    <t>บริษัท ศรีกิตติรัชต์ จำกัด</t>
  </si>
  <si>
    <t>IV6509/00030</t>
  </si>
  <si>
    <t>058/29</t>
  </si>
  <si>
    <t>31/13</t>
  </si>
  <si>
    <t>AMH0014957</t>
  </si>
  <si>
    <t>IV6500435</t>
  </si>
  <si>
    <t>IV6500533</t>
  </si>
  <si>
    <t xml:space="preserve">บริษัท ทูพีเอ็น พลัส </t>
  </si>
  <si>
    <t>IV65/6500074</t>
  </si>
  <si>
    <t>IB0001971</t>
  </si>
  <si>
    <t>มะลิ  ขอนแก่น</t>
  </si>
  <si>
    <t>บริจาค</t>
  </si>
  <si>
    <t>17/11/2565</t>
  </si>
  <si>
    <t>บริษัท จรูญเภสัช จำกัด</t>
  </si>
  <si>
    <t>IV65081698</t>
  </si>
  <si>
    <t>โรงพยาบาลนิคมคำสร้อย</t>
  </si>
  <si>
    <t>0033.3/1047</t>
  </si>
  <si>
    <t>1169650705</t>
  </si>
  <si>
    <t>1169681005</t>
  </si>
  <si>
    <t>1169697692</t>
  </si>
  <si>
    <t>1169846682</t>
  </si>
  <si>
    <t>1169644847</t>
  </si>
  <si>
    <t>1169771935</t>
  </si>
  <si>
    <t>1169745659</t>
  </si>
  <si>
    <t>1169803658</t>
  </si>
  <si>
    <t>1169810371</t>
  </si>
  <si>
    <t>1169824242</t>
  </si>
  <si>
    <t>1169893611</t>
  </si>
  <si>
    <t>1169877091</t>
  </si>
  <si>
    <t>1169872139</t>
  </si>
  <si>
    <t>1169962341</t>
  </si>
  <si>
    <t>1169971963</t>
  </si>
  <si>
    <t>1310005077</t>
  </si>
  <si>
    <t>1310004011</t>
  </si>
  <si>
    <t>1310036464</t>
  </si>
  <si>
    <t>1310025877</t>
  </si>
  <si>
    <t>19/9</t>
  </si>
  <si>
    <t>19/8</t>
  </si>
  <si>
    <t>หจก.เจ ที เอ็น เคมิคอล</t>
  </si>
  <si>
    <t>11/13</t>
  </si>
  <si>
    <t>11/07</t>
  </si>
  <si>
    <t>TI1022805</t>
  </si>
  <si>
    <t>2022-022</t>
  </si>
  <si>
    <t>IV6509/00031</t>
  </si>
  <si>
    <t>ORVC650800016</t>
  </si>
  <si>
    <t>บริษัท พรีราน่า เนเจอร์ จำกัด</t>
  </si>
  <si>
    <t>19/12</t>
  </si>
  <si>
    <t>19/11</t>
  </si>
  <si>
    <t xml:space="preserve">                     </t>
  </si>
  <si>
    <t>25/11/2565</t>
  </si>
  <si>
    <t xml:space="preserve">จ่ายแล้ว </t>
  </si>
  <si>
    <t>61/3015</t>
  </si>
  <si>
    <t>61/3012</t>
  </si>
  <si>
    <t>บริษัท บางกอก เมดิคอล ซอฟต์แวร์ จำกัด</t>
  </si>
  <si>
    <t>ค่าเช่าโปรแกรม BMS</t>
  </si>
  <si>
    <t>IV6509266</t>
  </si>
  <si>
    <t>บริษัท แอดวานซ์ ไวร์เลส เน็ทเวอร์ค</t>
  </si>
  <si>
    <t>w-in-18-6511-2000532</t>
  </si>
  <si>
    <t>เช่าใช้บริการอินเตอร์เน็ตสำหรับองค์กร (งวด 1)</t>
  </si>
  <si>
    <t>บริษัท อินโนเทค ลาบอราทอรี่ เวอร์วิส จำกัด</t>
  </si>
  <si>
    <t>ค่าจ้างเหมาตรวจโลหิต 45 รายการ</t>
  </si>
  <si>
    <t>SV001/6508048</t>
  </si>
  <si>
    <t>สภากาชาดไทย</t>
  </si>
  <si>
    <t>จ้างเหมาตรวจคัดกรองโลหิต 2 รายการ</t>
  </si>
  <si>
    <t>651326/00066</t>
  </si>
  <si>
    <t>651306/00006</t>
  </si>
  <si>
    <t>INT-MPM-650900358</t>
  </si>
  <si>
    <t>INV6509-0411</t>
  </si>
  <si>
    <t>INV6509-0407</t>
  </si>
  <si>
    <t>INV6509-0399</t>
  </si>
  <si>
    <t>INV6509-0418</t>
  </si>
  <si>
    <t>INV6509-0403</t>
  </si>
  <si>
    <t>65-09-005</t>
  </si>
  <si>
    <t>IV2209-007</t>
  </si>
  <si>
    <t>INV6509-0415</t>
  </si>
  <si>
    <t>ปรับปรุงหลังคาอาคารโรงอาหาร</t>
  </si>
  <si>
    <t>IV065/028</t>
  </si>
  <si>
    <t>IV6504084</t>
  </si>
  <si>
    <t>บริษัท วิน วิน เมด ไทย จำกัด</t>
  </si>
  <si>
    <t>WW 01126</t>
  </si>
  <si>
    <t>050/2494</t>
  </si>
  <si>
    <t>656028</t>
  </si>
  <si>
    <t>บริษัท บี เอ็ล ฮั้ว จำกัด</t>
  </si>
  <si>
    <t>IV6508090</t>
  </si>
  <si>
    <t>IV6508176</t>
  </si>
  <si>
    <t>IV6508148</t>
  </si>
  <si>
    <t>IV6508088</t>
  </si>
  <si>
    <t>IV6503036</t>
  </si>
  <si>
    <t>ส่งคืนออกใบเสร็จซ้ำ 5337349730</t>
  </si>
  <si>
    <t>5337073470A</t>
  </si>
  <si>
    <t>5448519943A</t>
  </si>
  <si>
    <t>1310047211</t>
  </si>
  <si>
    <t>1310048767</t>
  </si>
  <si>
    <t>1310047424</t>
  </si>
  <si>
    <t>1310067415</t>
  </si>
  <si>
    <t>1310011439</t>
  </si>
  <si>
    <t>1310155582</t>
  </si>
  <si>
    <t>1310134569</t>
  </si>
  <si>
    <t>1310148596</t>
  </si>
  <si>
    <t>1310163019</t>
  </si>
  <si>
    <t>1310161117</t>
  </si>
  <si>
    <t>1310185008</t>
  </si>
  <si>
    <t>1310180340</t>
  </si>
  <si>
    <t>1310109701</t>
  </si>
  <si>
    <t>1310162839</t>
  </si>
  <si>
    <t>1310249805</t>
  </si>
  <si>
    <t>1310231252</t>
  </si>
  <si>
    <t>1310221227</t>
  </si>
  <si>
    <t>1310229124</t>
  </si>
  <si>
    <t>1310222905</t>
  </si>
  <si>
    <t>1310191139</t>
  </si>
  <si>
    <t>1310233053</t>
  </si>
  <si>
    <t>65-10-004</t>
  </si>
  <si>
    <t>INV6510-0755</t>
  </si>
  <si>
    <t>INV6510-0759</t>
  </si>
  <si>
    <t>INV6510-0199</t>
  </si>
  <si>
    <t>INV6510-0763</t>
  </si>
  <si>
    <t>INV6509-0497</t>
  </si>
  <si>
    <t>INV6509-0913</t>
  </si>
  <si>
    <t>INV6509-0501</t>
  </si>
  <si>
    <t>INV6509-0493</t>
  </si>
  <si>
    <t>INV6509-0485</t>
  </si>
  <si>
    <t>INV6509-0489</t>
  </si>
  <si>
    <t>INV6509-1341</t>
  </si>
  <si>
    <t>65092372</t>
  </si>
  <si>
    <t>6509-1254,1255,1256</t>
  </si>
  <si>
    <t>BL2090495-2090502</t>
  </si>
  <si>
    <t>บริษัท เค.เอช.ที เซ็นทรัลซัพพลาย</t>
  </si>
  <si>
    <t>ค่าครุภัณฑ์งานบ้านงานครัว</t>
  </si>
  <si>
    <t>HO6511-023</t>
  </si>
  <si>
    <t>งบค่าเสื่อม 65 20%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</si>
  <si>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</si>
  <si>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22/11/2565</t>
  </si>
  <si>
    <t>52/65</t>
  </si>
  <si>
    <t>แพสชั่น ไทม์ สาขาที่ 00001</t>
  </si>
  <si>
    <t>SI36806221100074</t>
  </si>
  <si>
    <t>IB0002099</t>
  </si>
  <si>
    <t>W65-11-003</t>
  </si>
  <si>
    <t>W65-10-009</t>
  </si>
  <si>
    <t>แทนวันที่ 17/11/2565</t>
  </si>
  <si>
    <t>ไทยเพิ่มพูนโฮมช็อป เซ็นเตอร์ จำกัด</t>
  </si>
  <si>
    <t>DV6511/00098</t>
  </si>
  <si>
    <t>10/002</t>
  </si>
  <si>
    <t>รุ่งทรัพย์ โฮม</t>
  </si>
  <si>
    <t>ค่าวัสดุก่อสร้าง</t>
  </si>
  <si>
    <t>S651101</t>
  </si>
  <si>
    <t>S651102</t>
  </si>
  <si>
    <t>BIT65110000014</t>
  </si>
  <si>
    <t>27/09</t>
  </si>
  <si>
    <t>27/10</t>
  </si>
  <si>
    <t>27/1</t>
  </si>
  <si>
    <t>26/38</t>
  </si>
  <si>
    <t>26/34</t>
  </si>
  <si>
    <t>เทคนิคซาวด์</t>
  </si>
  <si>
    <t>01/08</t>
  </si>
  <si>
    <t>หจก.ประเสิรฐยางยนต์</t>
  </si>
  <si>
    <t>1/25</t>
  </si>
  <si>
    <t>2/8</t>
  </si>
  <si>
    <t>บจก.ฟอร์จูน ไซแอนทิฟิค</t>
  </si>
  <si>
    <t>IV22-09-1401</t>
  </si>
  <si>
    <t>656483</t>
  </si>
  <si>
    <t>103220900004</t>
  </si>
  <si>
    <t>IV650711-003</t>
  </si>
  <si>
    <t>65082927</t>
  </si>
  <si>
    <t>65080409</t>
  </si>
  <si>
    <t>103200500571</t>
  </si>
  <si>
    <t>65083132</t>
  </si>
  <si>
    <t>051/2534</t>
  </si>
  <si>
    <t>6/12/2565</t>
  </si>
  <si>
    <t>ค่าวัสดุเครื่องแต่งกาย</t>
  </si>
  <si>
    <t>53044933</t>
  </si>
  <si>
    <t>IV6500987</t>
  </si>
  <si>
    <t>52410604</t>
  </si>
  <si>
    <t>TH6506/0352</t>
  </si>
  <si>
    <t>OH222022002107</t>
  </si>
  <si>
    <t>SI14/2212800</t>
  </si>
  <si>
    <t>IV6523038</t>
  </si>
  <si>
    <t>8370495359</t>
  </si>
  <si>
    <t>3000540168</t>
  </si>
  <si>
    <t>103220600196</t>
  </si>
  <si>
    <t>IV65054145</t>
  </si>
  <si>
    <t>9110385963</t>
  </si>
  <si>
    <t>T6506/11651</t>
  </si>
  <si>
    <t>9110386363</t>
  </si>
  <si>
    <t>IS6500077963</t>
  </si>
  <si>
    <t>1065013976</t>
  </si>
  <si>
    <t>บริษัท ยูนีซัน</t>
  </si>
  <si>
    <t>101220601858</t>
  </si>
  <si>
    <t>บริษัท ที เอ็น พี เฮลท์ แคร์ จำกัด</t>
  </si>
  <si>
    <t>9110386797</t>
  </si>
  <si>
    <t>DSH6500730</t>
  </si>
  <si>
    <t>3000546083</t>
  </si>
  <si>
    <t>3000547783</t>
  </si>
  <si>
    <t>3000548147</t>
  </si>
  <si>
    <t>3000547960</t>
  </si>
  <si>
    <t>111144520</t>
  </si>
  <si>
    <t>VIV122060988</t>
  </si>
  <si>
    <t>IVU65018648</t>
  </si>
  <si>
    <t>3000536810</t>
  </si>
  <si>
    <t>T6505/11882</t>
  </si>
  <si>
    <t>DSH6500563</t>
  </si>
  <si>
    <t>111133492</t>
  </si>
  <si>
    <t>651055915</t>
  </si>
  <si>
    <t>INV-L-IM/2022052268</t>
  </si>
  <si>
    <t xml:space="preserve">บริษัทแปซิฟิค เฮลธ์แคร์ (ไทยแลนด์) </t>
  </si>
  <si>
    <t>IV2206396</t>
  </si>
  <si>
    <t>บริษัท เจ เอส วิชั่น จำกัด</t>
  </si>
  <si>
    <t>10122600538</t>
  </si>
  <si>
    <t>ML22061048</t>
  </si>
  <si>
    <t>DIS220613-031</t>
  </si>
  <si>
    <t>IV65054125</t>
  </si>
  <si>
    <t>101220601063</t>
  </si>
  <si>
    <t>IV65052223</t>
  </si>
  <si>
    <t>IS6500091131</t>
  </si>
  <si>
    <t>บริษัท ที.แมน ฟาร์มาซูติคอล จำกัด</t>
  </si>
  <si>
    <t>IS6500095028</t>
  </si>
  <si>
    <t>IS6500097473</t>
  </si>
  <si>
    <t>651061006</t>
  </si>
  <si>
    <t>PIN 2219156</t>
  </si>
  <si>
    <t>INV-L-IM/2022061760</t>
  </si>
  <si>
    <t>MT22/01046</t>
  </si>
  <si>
    <t>IV65051076</t>
  </si>
  <si>
    <t>IS6500083707</t>
  </si>
  <si>
    <t>IV6517862</t>
  </si>
  <si>
    <t>IV6518530</t>
  </si>
  <si>
    <t>SI14/2210201</t>
  </si>
  <si>
    <t>PL650400805</t>
  </si>
  <si>
    <t>65023464</t>
  </si>
  <si>
    <t>IU2041721</t>
  </si>
  <si>
    <t>TH6506/0058</t>
  </si>
  <si>
    <t>IU2051270</t>
  </si>
  <si>
    <t>IVU65018532</t>
  </si>
  <si>
    <t>IVU65018647</t>
  </si>
  <si>
    <t>SI14/2210199</t>
  </si>
  <si>
    <t>651058106</t>
  </si>
  <si>
    <t>TH6505/0548</t>
  </si>
  <si>
    <t>3000529029</t>
  </si>
  <si>
    <t>3000532678</t>
  </si>
  <si>
    <t>AHM0014601</t>
  </si>
  <si>
    <t>65021664</t>
  </si>
  <si>
    <t>IU2051271</t>
  </si>
  <si>
    <t>T6505/11867</t>
  </si>
  <si>
    <t>9110379643</t>
  </si>
  <si>
    <t>A651561</t>
  </si>
  <si>
    <t>T6505/11868</t>
  </si>
  <si>
    <t>837049629</t>
  </si>
  <si>
    <t>5/27</t>
  </si>
  <si>
    <t>6/21</t>
  </si>
  <si>
    <t>7/12/2565</t>
  </si>
  <si>
    <t>กรกฏ  สมจิต</t>
  </si>
  <si>
    <t>156/65</t>
  </si>
  <si>
    <t>113/65</t>
  </si>
  <si>
    <t>112/65</t>
  </si>
  <si>
    <t>22/65</t>
  </si>
  <si>
    <t>155/65</t>
  </si>
  <si>
    <t>SV006600100000254</t>
  </si>
  <si>
    <t>19/15</t>
  </si>
  <si>
    <t>53/65</t>
  </si>
  <si>
    <t>651222A4-00011</t>
  </si>
  <si>
    <t>ร้อยเอ็ดแสงไทย จำกัด</t>
  </si>
  <si>
    <t>ORVC651201002</t>
  </si>
  <si>
    <t>IB0002125</t>
  </si>
  <si>
    <t>061/3029</t>
  </si>
  <si>
    <t>ทรงศิลป์เวิลด์</t>
  </si>
  <si>
    <t>ค่าวัสดุกีฬา</t>
  </si>
  <si>
    <t>001/35</t>
  </si>
  <si>
    <t>21/6</t>
  </si>
  <si>
    <t>8/2565</t>
  </si>
  <si>
    <t>นางสาวกมลทิพย์  จันร่องคำ</t>
  </si>
  <si>
    <t>จ้างเหมาบันทึกข้อมูล</t>
  </si>
  <si>
    <t>1/2565</t>
  </si>
  <si>
    <t>2565/07</t>
  </si>
  <si>
    <t>2565/08</t>
  </si>
  <si>
    <t>SV001/6509045</t>
  </si>
  <si>
    <t>SV001/6510049</t>
  </si>
  <si>
    <t>653828</t>
  </si>
  <si>
    <t>654326</t>
  </si>
  <si>
    <t>11/10/2565</t>
  </si>
  <si>
    <t>5/28</t>
  </si>
  <si>
    <t>5/30</t>
  </si>
  <si>
    <t>6/05</t>
  </si>
  <si>
    <t>6/06</t>
  </si>
  <si>
    <t>6/07</t>
  </si>
  <si>
    <t>6/08</t>
  </si>
  <si>
    <t>52410468</t>
  </si>
  <si>
    <t>1169364759</t>
  </si>
  <si>
    <t>1169410355</t>
  </si>
  <si>
    <t>1169410540</t>
  </si>
  <si>
    <t>1169419720</t>
  </si>
  <si>
    <t>1169431402</t>
  </si>
  <si>
    <t>1169471465</t>
  </si>
  <si>
    <t>1169476770</t>
  </si>
  <si>
    <t>1169483109</t>
  </si>
  <si>
    <t>1169494275</t>
  </si>
  <si>
    <t>1169505402</t>
  </si>
  <si>
    <t>1169544223</t>
  </si>
  <si>
    <t>1169554543</t>
  </si>
  <si>
    <t>1169566619</t>
  </si>
  <si>
    <t>116590099</t>
  </si>
  <si>
    <t>ยู.พี.เมดิคอล ซอลเตอร์ จำกัด</t>
  </si>
  <si>
    <t>52410471</t>
  </si>
  <si>
    <t>SI22-24548</t>
  </si>
  <si>
    <t>SI22-25974</t>
  </si>
  <si>
    <t>52410475</t>
  </si>
  <si>
    <t>52410477</t>
  </si>
  <si>
    <t>52410478</t>
  </si>
  <si>
    <t>20/10/2565</t>
  </si>
  <si>
    <t>52410479</t>
  </si>
  <si>
    <t>52410482</t>
  </si>
  <si>
    <t>52410483</t>
  </si>
  <si>
    <t>52410489</t>
  </si>
  <si>
    <t>52410492</t>
  </si>
  <si>
    <t>52410493</t>
  </si>
  <si>
    <t>52410495</t>
  </si>
  <si>
    <t>52410508</t>
  </si>
  <si>
    <t>31/10/2565</t>
  </si>
  <si>
    <t>52410509</t>
  </si>
  <si>
    <t>52410511</t>
  </si>
  <si>
    <t>52410519</t>
  </si>
  <si>
    <t>52410520</t>
  </si>
  <si>
    <t>IV6506117</t>
  </si>
  <si>
    <t>SV001843</t>
  </si>
  <si>
    <t>บริษัท ออนซอนเบฟเวอเรจ จำกัด</t>
  </si>
  <si>
    <t>V1-SI650722001</t>
  </si>
  <si>
    <t>310727401194</t>
  </si>
  <si>
    <t>บริษัท ไบโอวาลิส จำกัด</t>
  </si>
  <si>
    <t>IV12204670</t>
  </si>
  <si>
    <t>086</t>
  </si>
  <si>
    <t>115</t>
  </si>
  <si>
    <t>0032211</t>
  </si>
  <si>
    <t>SV001926</t>
  </si>
  <si>
    <t>SV001927</t>
  </si>
  <si>
    <t>1310365338</t>
  </si>
  <si>
    <t>5337164461A</t>
  </si>
  <si>
    <t>วิสาหกิจุมชนกลุ่มเกษตรอินทรีย์บ้านหนองดู่</t>
  </si>
  <si>
    <t>NONGDU1/2565</t>
  </si>
  <si>
    <t xml:space="preserve">นางสาวกัณณฐา  คำลอย </t>
  </si>
  <si>
    <t>Kannatha2/2565</t>
  </si>
  <si>
    <t xml:space="preserve">วิสาหกิจชุมชนกลุ่มเลี้ยงโคพื้นบ้าน บ้านหัวดอนชาด </t>
  </si>
  <si>
    <t>310827401292</t>
  </si>
  <si>
    <t>1310291587</t>
  </si>
  <si>
    <t>1310289583</t>
  </si>
  <si>
    <t>01/2565</t>
  </si>
  <si>
    <t>ORVC650800017</t>
  </si>
  <si>
    <t>1310358350</t>
  </si>
  <si>
    <t>5337340875 A</t>
  </si>
  <si>
    <t>1310378428</t>
  </si>
  <si>
    <t>5337631392 A</t>
  </si>
  <si>
    <t>IV6504380</t>
  </si>
  <si>
    <t>บริษัท คลังเมดิคอล 1984</t>
  </si>
  <si>
    <t>INV2022090028</t>
  </si>
  <si>
    <t>WW 01165</t>
  </si>
  <si>
    <t>IV650914-003</t>
  </si>
  <si>
    <t>IV6300968</t>
  </si>
  <si>
    <t>02661223</t>
  </si>
  <si>
    <t>บริษัท บางกอกยูนิเทรด จำกัด</t>
  </si>
  <si>
    <t>64/06613</t>
  </si>
  <si>
    <t>2022-024</t>
  </si>
  <si>
    <t>บริษัท ไทยเพิ่มพูนโฮมชอ็ป เซ็นเตอร์ จำกัด</t>
  </si>
  <si>
    <t>IV6500772</t>
  </si>
  <si>
    <t>IV6511/00151</t>
  </si>
  <si>
    <t>IV6511/00142</t>
  </si>
  <si>
    <t>IV6511/00136</t>
  </si>
  <si>
    <t>IV6511/00135</t>
  </si>
  <si>
    <t>IV6510/00153</t>
  </si>
  <si>
    <t>IV6511/00139</t>
  </si>
  <si>
    <t>53044942</t>
  </si>
  <si>
    <t>53044943</t>
  </si>
  <si>
    <t>53044944</t>
  </si>
  <si>
    <t>53044945</t>
  </si>
  <si>
    <t>53044947</t>
  </si>
  <si>
    <t>53044951</t>
  </si>
  <si>
    <t>ค่าคุภัณฑ์</t>
  </si>
  <si>
    <t>SI036806221100074</t>
  </si>
  <si>
    <t>บริษัท ดี.ที.ซี.เอ็นเตอร์ไพรส์ จำกัด</t>
  </si>
  <si>
    <t>ค่าเช่าชิมและเซิร์ฟเวอร์ งวด 1</t>
  </si>
  <si>
    <t>ร้านวราภรณ์ผ้าม่าน</t>
  </si>
  <si>
    <t>001/042</t>
  </si>
  <si>
    <t>001/043</t>
  </si>
  <si>
    <t>001/044</t>
  </si>
  <si>
    <t>001/045</t>
  </si>
  <si>
    <t>7/12/256</t>
  </si>
  <si>
    <t>53044962</t>
  </si>
  <si>
    <t>7/12/2565/</t>
  </si>
  <si>
    <t>IV6500773</t>
  </si>
  <si>
    <t>53044992</t>
  </si>
  <si>
    <t>53044995</t>
  </si>
  <si>
    <t>53044996</t>
  </si>
  <si>
    <t>53044500</t>
  </si>
  <si>
    <t>21/12/2565</t>
  </si>
  <si>
    <t>53045002</t>
  </si>
  <si>
    <t>53045003</t>
  </si>
  <si>
    <t>6/65,66,67,68</t>
  </si>
  <si>
    <t>ร้านคุณยาย</t>
  </si>
  <si>
    <t>จ้างเหมาทำของ</t>
  </si>
  <si>
    <t>7/1</t>
  </si>
  <si>
    <t>53045005</t>
  </si>
  <si>
    <t>53045010</t>
  </si>
  <si>
    <t>53045011</t>
  </si>
  <si>
    <t>61/3029</t>
  </si>
  <si>
    <t>16/12/2565</t>
  </si>
  <si>
    <t>53045013</t>
  </si>
  <si>
    <t>53045021</t>
  </si>
  <si>
    <t>บริษัท ฟอร์จูน ไซแอนทิฟิค จำกัด</t>
  </si>
  <si>
    <t>31I22042608</t>
  </si>
  <si>
    <t>52410552</t>
  </si>
  <si>
    <t>52410554</t>
  </si>
  <si>
    <t>52410540</t>
  </si>
  <si>
    <t>53410566</t>
  </si>
  <si>
    <t>52410568</t>
  </si>
  <si>
    <t>52410633</t>
  </si>
  <si>
    <t>17/11/256</t>
  </si>
  <si>
    <t>52410635</t>
  </si>
  <si>
    <t>หจก.แพสชั่น ไทม์</t>
  </si>
  <si>
    <t>52410639</t>
  </si>
  <si>
    <t>53044885</t>
  </si>
  <si>
    <t>53044886</t>
  </si>
  <si>
    <t xml:space="preserve">ปรับปรุงซ่อมแซมห้องจ่ายยาคลินิกพิเศษ </t>
  </si>
  <si>
    <t>IV065/037</t>
  </si>
  <si>
    <t>IV065/038</t>
  </si>
  <si>
    <t>IV065/036</t>
  </si>
  <si>
    <t>ปรับปรุงห้องเอ็กซเรย์ ปอด</t>
  </si>
  <si>
    <t>IV065/035</t>
  </si>
  <si>
    <t>ปรับปรุงซ่อมแซมอาคารผลิตสมุนไพร</t>
  </si>
  <si>
    <t>ปรับปรุงห้องตรวจโรคติดเชื้อโควิท</t>
  </si>
  <si>
    <t>5337506935A</t>
  </si>
  <si>
    <t>2/6</t>
  </si>
  <si>
    <t>53044887</t>
  </si>
  <si>
    <t>53044896</t>
  </si>
  <si>
    <t>ศรีภูมิกราฟฟิค</t>
  </si>
  <si>
    <t>ค่าวัสดุไฟฟ้า</t>
  </si>
  <si>
    <t>23/65</t>
  </si>
  <si>
    <t>651122A4-00012</t>
  </si>
  <si>
    <t>114/65</t>
  </si>
  <si>
    <t>55/65</t>
  </si>
  <si>
    <t>115/65</t>
  </si>
  <si>
    <t>19/17</t>
  </si>
  <si>
    <t>SV006600100000262</t>
  </si>
  <si>
    <t>651222A1-00016</t>
  </si>
  <si>
    <t>ORVC651220003</t>
  </si>
  <si>
    <t>ORVC651220002</t>
  </si>
  <si>
    <t>6512-1616</t>
  </si>
  <si>
    <t>IB0002164</t>
  </si>
  <si>
    <t>53045034</t>
  </si>
  <si>
    <t>หจก.ทรงศิลป์เวิลดิ์</t>
  </si>
  <si>
    <t>อุปกรณ์กีฬา</t>
  </si>
  <si>
    <t>53045030</t>
  </si>
  <si>
    <t>52410470</t>
  </si>
  <si>
    <t>2022-013</t>
  </si>
  <si>
    <t>2022-014</t>
  </si>
  <si>
    <t>2022-011</t>
  </si>
  <si>
    <t>WW 01097</t>
  </si>
  <si>
    <t>IV6529610</t>
  </si>
  <si>
    <t>IV650801-001</t>
  </si>
  <si>
    <t>IV6509738</t>
  </si>
  <si>
    <t>NL650800015</t>
  </si>
  <si>
    <t>บริษัท ฮีลลอล ฟาร์มูติคอล จำกัด</t>
  </si>
  <si>
    <t>IP2208011</t>
  </si>
  <si>
    <t>02640044</t>
  </si>
  <si>
    <t>IV6501196</t>
  </si>
  <si>
    <t>IV22008121</t>
  </si>
  <si>
    <t>IV650822-005</t>
  </si>
  <si>
    <t>IV6501216</t>
  </si>
  <si>
    <t>IV22008585</t>
  </si>
  <si>
    <t>IV6501203</t>
  </si>
  <si>
    <t>SC65080235</t>
  </si>
  <si>
    <t>IV650800363</t>
  </si>
  <si>
    <t>SM65/08040-41</t>
  </si>
  <si>
    <t>643712</t>
  </si>
  <si>
    <t>IV2205991</t>
  </si>
  <si>
    <t>IV65060132</t>
  </si>
  <si>
    <t>โรงงานเภสัชกรรมทหาร ศูนย์การอุตสาหกรราป้องกันประเทศ</t>
  </si>
  <si>
    <t>22/65/2185</t>
  </si>
  <si>
    <t>1169698129</t>
  </si>
  <si>
    <t>1169777503</t>
  </si>
  <si>
    <t>แสงไทยเมดิคอล จำกัด</t>
  </si>
  <si>
    <t>S-06-0052/65</t>
  </si>
  <si>
    <t>บริษัท เมดดิไฟว์ฟาร์ม่า จำกัด</t>
  </si>
  <si>
    <t>6501338</t>
  </si>
  <si>
    <t>DIS220606-094</t>
  </si>
  <si>
    <t>บริษัท ฟาร์มาแลนด์ (1982) จำกัด</t>
  </si>
  <si>
    <t>PIS 220606-123</t>
  </si>
  <si>
    <t>651061005</t>
  </si>
  <si>
    <t>31I22029271</t>
  </si>
  <si>
    <t>PIN 2218097</t>
  </si>
  <si>
    <t>IV6525372</t>
  </si>
  <si>
    <t>A651939</t>
  </si>
  <si>
    <t>ML22062646</t>
  </si>
  <si>
    <t>31I22039078</t>
  </si>
  <si>
    <t>31I22032938</t>
  </si>
  <si>
    <t>เยนเนอร์ราลดรั๊กส์เฮ้าส์ จำกัด</t>
  </si>
  <si>
    <t>651070646</t>
  </si>
  <si>
    <t>PIN 2221974</t>
  </si>
  <si>
    <t>9110389515</t>
  </si>
  <si>
    <t>T6507/10097</t>
  </si>
  <si>
    <t>V00007594</t>
  </si>
  <si>
    <t>IU2061646</t>
  </si>
  <si>
    <t>IV6507016</t>
  </si>
  <si>
    <t>8370500110</t>
  </si>
  <si>
    <t>3000550953</t>
  </si>
  <si>
    <t>3000551206</t>
  </si>
  <si>
    <t>ห้างหุ้นส่วนจำกัด โรงงานเลิศสิงห์เภสัชกรรม</t>
  </si>
  <si>
    <t>1291704</t>
  </si>
  <si>
    <t>3000553144</t>
  </si>
  <si>
    <t>3000553656</t>
  </si>
  <si>
    <t>IV6526712</t>
  </si>
  <si>
    <t>IV6527732</t>
  </si>
  <si>
    <t>T6507/12309</t>
  </si>
  <si>
    <t>1065016917</t>
  </si>
  <si>
    <t>01GM1222022014382</t>
  </si>
  <si>
    <t>9110394504</t>
  </si>
  <si>
    <t>105220700649</t>
  </si>
  <si>
    <t>บริษัท ธงทองโอสถ จำกัด</t>
  </si>
  <si>
    <t>TH6507/0402</t>
  </si>
  <si>
    <t>IV22-33816</t>
  </si>
  <si>
    <t>101220702090</t>
  </si>
  <si>
    <t>01GM1222022014514</t>
  </si>
  <si>
    <t>01GM1222022014515</t>
  </si>
  <si>
    <t>IV65072483</t>
  </si>
  <si>
    <t>PIN 2223606</t>
  </si>
  <si>
    <t>IVR0443</t>
  </si>
  <si>
    <t xml:space="preserve">บริษัท บี.เค .แพร่ มาร์เก็ตติ้ง </t>
  </si>
  <si>
    <t>ค่าครุภัณฑ์</t>
  </si>
  <si>
    <t>BL065119</t>
  </si>
  <si>
    <t>รถพยาบาล</t>
  </si>
  <si>
    <t>53045044</t>
  </si>
  <si>
    <t>บริษัทเอฟ.ซี.พี. จำกัด</t>
  </si>
  <si>
    <t>53045057</t>
  </si>
  <si>
    <t>IV6509/00183</t>
  </si>
  <si>
    <t>13/01</t>
  </si>
  <si>
    <t xml:space="preserve">ร้านสุวรรณภูมิผ้าม่าน </t>
  </si>
  <si>
    <t xml:space="preserve">ค่าครุภัณฑ์ </t>
  </si>
  <si>
    <t>2/7</t>
  </si>
  <si>
    <t>วิชัยเฟอร์นิเจอร์</t>
  </si>
  <si>
    <t>001/14</t>
  </si>
  <si>
    <t>001/13</t>
  </si>
  <si>
    <t>บริษัท ร้อยเอ็ดแสงไทย จำกัด</t>
  </si>
  <si>
    <t>ORVC650905002</t>
  </si>
  <si>
    <t>TI0822653</t>
  </si>
  <si>
    <t>TI0922737</t>
  </si>
  <si>
    <t>TI0822639</t>
  </si>
  <si>
    <t>หจก.ธนทรัพย์เทรดแอนด์บิวดิ้ง</t>
  </si>
  <si>
    <t>IV065/027</t>
  </si>
  <si>
    <t>8/39</t>
  </si>
  <si>
    <t>9/1</t>
  </si>
  <si>
    <t>3000570811</t>
  </si>
  <si>
    <t>3000550089</t>
  </si>
  <si>
    <t>งวดที่ 1/12</t>
  </si>
  <si>
    <t>งวดที่ 2/12</t>
  </si>
  <si>
    <t>NONGDU2/2565</t>
  </si>
  <si>
    <t>V1-SI650928001</t>
  </si>
  <si>
    <t>V1-SI650928002</t>
  </si>
  <si>
    <t>NONGDU1/2566</t>
  </si>
  <si>
    <t>182</t>
  </si>
  <si>
    <t>5/1/256</t>
  </si>
  <si>
    <t>IV65-01833</t>
  </si>
  <si>
    <t>IV65-01839</t>
  </si>
  <si>
    <t>V1-SI650928003</t>
  </si>
  <si>
    <t>178</t>
  </si>
  <si>
    <t>วิสาหกิจชุมชนกลุ่มสุนไพรกู้ชีพเมืองศรีภูมิ</t>
  </si>
  <si>
    <t>KCsriphum1/2566</t>
  </si>
  <si>
    <t>IV65-01952</t>
  </si>
  <si>
    <t xml:space="preserve">วิสาหกิจชุมชนส่งเสริมอาชีพบ้านหนองตอ </t>
  </si>
  <si>
    <t>NONGTO1/2566</t>
  </si>
  <si>
    <t>KCsriphum2/2566</t>
  </si>
  <si>
    <t>V1-SI651031001</t>
  </si>
  <si>
    <t>วิสาหกิจชุมชนกลุ่มพัฒนาสตรีปลูกผักปลอดสารพิษ บ้านหญ้าหน่อง</t>
  </si>
  <si>
    <t>YANONG1/2566</t>
  </si>
  <si>
    <t>NONGTO2/2566</t>
  </si>
  <si>
    <t>NONGDU2/2566</t>
  </si>
  <si>
    <t>สัญญาเพิ่มพูน</t>
  </si>
  <si>
    <t>จ้างเหมาบริการ</t>
  </si>
  <si>
    <t>4/9</t>
  </si>
  <si>
    <t>IV6511/00208</t>
  </si>
  <si>
    <t>ORVC652101002</t>
  </si>
  <si>
    <t>SV002051</t>
  </si>
  <si>
    <t>2022-023</t>
  </si>
  <si>
    <t>ร้าน อี-มูนเครื่ทองเขียน</t>
  </si>
  <si>
    <t>1/2565/40</t>
  </si>
  <si>
    <t>1/29</t>
  </si>
  <si>
    <t>IV6508277</t>
  </si>
  <si>
    <t>IV6508276</t>
  </si>
  <si>
    <t>IV6501865</t>
  </si>
  <si>
    <t>SI01/65100198</t>
  </si>
  <si>
    <t>บริษัท เมดไอคอน จำกัด</t>
  </si>
  <si>
    <t>22-10-069</t>
  </si>
  <si>
    <t>IV6501508</t>
  </si>
  <si>
    <t>IV65-09-078</t>
  </si>
  <si>
    <t>IV65-09-079</t>
  </si>
  <si>
    <t>10/005</t>
  </si>
  <si>
    <t>IV6500645</t>
  </si>
  <si>
    <t>IV2211-020</t>
  </si>
  <si>
    <t>IV2211-018</t>
  </si>
  <si>
    <t>IV2211-019</t>
  </si>
  <si>
    <t>IV2211-017</t>
  </si>
  <si>
    <t>65-11-007</t>
  </si>
  <si>
    <t>IV2211-016</t>
  </si>
  <si>
    <t>IV6510-0993</t>
  </si>
  <si>
    <t>INT-MPM-651000256</t>
  </si>
  <si>
    <t>IV6510-0559</t>
  </si>
  <si>
    <t>IV3014/65</t>
  </si>
  <si>
    <t>31I22035696</t>
  </si>
  <si>
    <t>105220600009</t>
  </si>
  <si>
    <t>31I22028083</t>
  </si>
  <si>
    <t>PIN2218048</t>
  </si>
  <si>
    <t>01GM1222022010548</t>
  </si>
  <si>
    <t>31I22030382</t>
  </si>
  <si>
    <t xml:space="preserve"> IV65053635</t>
  </si>
  <si>
    <t xml:space="preserve"> PIS220606-120</t>
  </si>
  <si>
    <t>T6506/10339</t>
  </si>
  <si>
    <t>3000543348</t>
  </si>
  <si>
    <t>8370493074</t>
  </si>
  <si>
    <t>ML22061354</t>
  </si>
  <si>
    <t>IV22-26468</t>
  </si>
  <si>
    <t>102220601303</t>
  </si>
  <si>
    <t>IVU-65022757</t>
  </si>
  <si>
    <t>101220700746</t>
  </si>
  <si>
    <t>SI14/2214088</t>
  </si>
  <si>
    <t>SI14/2214089</t>
  </si>
  <si>
    <t>TI220606029</t>
  </si>
  <si>
    <t>1310634701</t>
  </si>
  <si>
    <t>IV1903/65</t>
  </si>
  <si>
    <t>3000535514</t>
  </si>
  <si>
    <t>3000536537</t>
  </si>
  <si>
    <t>3000534701</t>
  </si>
  <si>
    <t>TI220616016</t>
  </si>
  <si>
    <t>3000539720</t>
  </si>
  <si>
    <t>3000540048</t>
  </si>
  <si>
    <t>3000539740</t>
  </si>
  <si>
    <t>651071693</t>
  </si>
  <si>
    <t>IV3755/65</t>
  </si>
  <si>
    <t>111147288</t>
  </si>
  <si>
    <t>IU2071071</t>
  </si>
  <si>
    <t>103220800243</t>
  </si>
  <si>
    <t xml:space="preserve"> A652192</t>
  </si>
  <si>
    <t xml:space="preserve"> IVU-65032113</t>
  </si>
  <si>
    <t>SI22-14928</t>
  </si>
  <si>
    <t>PB6507326</t>
  </si>
  <si>
    <t>SI14/2215804</t>
  </si>
  <si>
    <t xml:space="preserve"> MIS220721-066</t>
  </si>
  <si>
    <t>V00007807</t>
  </si>
  <si>
    <t>3-2201242</t>
  </si>
  <si>
    <t>9110394785</t>
  </si>
  <si>
    <t>9110399728</t>
  </si>
  <si>
    <t>T6507/12038</t>
  </si>
  <si>
    <t>บริษัท แคสป้า ฟาร์มูติคอล (ประเทศไทย)จำกัด</t>
  </si>
  <si>
    <t xml:space="preserve"> C65070406</t>
  </si>
  <si>
    <t>01GM1222022013340</t>
  </si>
  <si>
    <t>3000557078</t>
  </si>
  <si>
    <t>8370505210</t>
  </si>
  <si>
    <t>S-08-0194/65</t>
  </si>
  <si>
    <t xml:space="preserve"> 104220700544</t>
  </si>
  <si>
    <t>01GM1222022015842</t>
  </si>
  <si>
    <t>IV650504722</t>
  </si>
  <si>
    <t>734622</t>
  </si>
  <si>
    <t>T6507/12402</t>
  </si>
  <si>
    <t xml:space="preserve"> T6508/11727</t>
  </si>
  <si>
    <t>101220701561</t>
  </si>
  <si>
    <t>101220800019</t>
  </si>
  <si>
    <t>IU2071479</t>
  </si>
  <si>
    <t>65027064</t>
  </si>
  <si>
    <t>T6507/11752</t>
  </si>
  <si>
    <t>IS6500138882</t>
  </si>
  <si>
    <t>IS6500135276</t>
  </si>
  <si>
    <t>DSH6501029</t>
  </si>
  <si>
    <t>65027730</t>
  </si>
  <si>
    <t>IV2207820</t>
  </si>
  <si>
    <t xml:space="preserve"> IVC-22080128</t>
  </si>
  <si>
    <t>IS6500141002</t>
  </si>
  <si>
    <t>VIV122071846</t>
  </si>
  <si>
    <t>C65080153</t>
  </si>
  <si>
    <t>01GM1222022016969</t>
  </si>
  <si>
    <t xml:space="preserve"> IV3560/65</t>
  </si>
  <si>
    <t xml:space="preserve"> 104220800608</t>
  </si>
  <si>
    <t>SI14/2216419</t>
  </si>
  <si>
    <t>IS6500146446</t>
  </si>
  <si>
    <t>IV6508062</t>
  </si>
  <si>
    <t xml:space="preserve"> 102220800569</t>
  </si>
  <si>
    <t>9110398558</t>
  </si>
  <si>
    <t>651084467</t>
  </si>
  <si>
    <t xml:space="preserve"> 561085200</t>
  </si>
  <si>
    <t xml:space="preserve"> IV6508450</t>
  </si>
  <si>
    <t>103220800249</t>
  </si>
  <si>
    <t>101220800972</t>
  </si>
  <si>
    <t>IVU-65031356</t>
  </si>
  <si>
    <t>3000563945</t>
  </si>
  <si>
    <t>3000561975</t>
  </si>
  <si>
    <t>3-2201329</t>
  </si>
  <si>
    <t>8370512897</t>
  </si>
  <si>
    <t xml:space="preserve"> 3000560833</t>
  </si>
  <si>
    <t>3000561877</t>
  </si>
  <si>
    <t>3000564323</t>
  </si>
  <si>
    <t>SI14/2217001</t>
  </si>
  <si>
    <t>DIS220817-065</t>
  </si>
  <si>
    <t>8370516061</t>
  </si>
  <si>
    <t>111165326</t>
  </si>
  <si>
    <t>651084442</t>
  </si>
  <si>
    <t>TI220806858</t>
  </si>
  <si>
    <t>VIV122080754</t>
  </si>
  <si>
    <t xml:space="preserve"> PIS220822-024</t>
  </si>
  <si>
    <t>9110401634</t>
  </si>
  <si>
    <t xml:space="preserve"> IV65053637</t>
  </si>
  <si>
    <t xml:space="preserve"> IV65055568</t>
  </si>
  <si>
    <t>3000566321</t>
  </si>
  <si>
    <t>3000566693</t>
  </si>
  <si>
    <t>310827402173</t>
  </si>
  <si>
    <t>IU2081680</t>
  </si>
  <si>
    <t>IV2209088</t>
  </si>
  <si>
    <t>PB6508421</t>
  </si>
  <si>
    <t>OH222022003059</t>
  </si>
  <si>
    <t>T6508/12596</t>
  </si>
  <si>
    <t>INV-L-IM\2022090251</t>
  </si>
  <si>
    <t>IU2081681</t>
  </si>
  <si>
    <t>SI22-56249</t>
  </si>
  <si>
    <t>IV2208668</t>
  </si>
  <si>
    <t>IV22-40086</t>
  </si>
  <si>
    <t>6502158</t>
  </si>
  <si>
    <t>โรงพยาบาลพระอาจารย์ฝั่น อาจาโร</t>
  </si>
  <si>
    <t>T6508/12011</t>
  </si>
  <si>
    <t>T6508/12030</t>
  </si>
  <si>
    <t>IV65082212</t>
  </si>
  <si>
    <t>IU2081335</t>
  </si>
  <si>
    <t>IV6532774</t>
  </si>
  <si>
    <t>1065019690</t>
  </si>
  <si>
    <t xml:space="preserve"> IV6508826</t>
  </si>
  <si>
    <t>651088408</t>
  </si>
  <si>
    <t>9110401633</t>
  </si>
  <si>
    <t>บริษัท นิด้า ฟาร์มาคอร์ปอเรชั่น จำกัด</t>
  </si>
  <si>
    <t>IV6503868</t>
  </si>
  <si>
    <t>VIV122082241</t>
  </si>
  <si>
    <t>6509-10</t>
  </si>
  <si>
    <t>8370516989</t>
  </si>
  <si>
    <t>3000572522</t>
  </si>
  <si>
    <t>310827402321</t>
  </si>
  <si>
    <t>1065019675</t>
  </si>
  <si>
    <t>VIV122082348</t>
  </si>
  <si>
    <t>101220900020</t>
  </si>
  <si>
    <t>31122045686</t>
  </si>
  <si>
    <t>3000572731</t>
  </si>
  <si>
    <t>3000581036</t>
  </si>
  <si>
    <t>SI22-18845</t>
  </si>
  <si>
    <t>104220900118</t>
  </si>
  <si>
    <t>SI14/2219221</t>
  </si>
  <si>
    <t>IV6535878</t>
  </si>
  <si>
    <t>3000573084</t>
  </si>
  <si>
    <t>3000573468</t>
  </si>
  <si>
    <t>3000574519</t>
  </si>
  <si>
    <t>3000575570</t>
  </si>
  <si>
    <t>3000575551</t>
  </si>
  <si>
    <t>3000573018</t>
  </si>
  <si>
    <t>VIV122082240</t>
  </si>
  <si>
    <t>V1-SI65092802</t>
  </si>
  <si>
    <t>1310543664</t>
  </si>
  <si>
    <t>1310663954</t>
  </si>
  <si>
    <t>1310655918</t>
  </si>
  <si>
    <t>1310685123</t>
  </si>
  <si>
    <t>บจก.แหลมทอง ร้อยเอ็ด</t>
  </si>
  <si>
    <t>651022A4-00037</t>
  </si>
  <si>
    <t>651022A1-00032</t>
  </si>
  <si>
    <t>651022A4-00007</t>
  </si>
  <si>
    <t>651114-001</t>
  </si>
  <si>
    <t>10/65</t>
  </si>
  <si>
    <t>11/65</t>
  </si>
  <si>
    <t>ORVC651006001</t>
  </si>
  <si>
    <t>IV65/6500085</t>
  </si>
  <si>
    <t>AMH0015122</t>
  </si>
  <si>
    <t>TI1022792</t>
  </si>
  <si>
    <t>TI0922759</t>
  </si>
  <si>
    <t>650922A4-00047</t>
  </si>
  <si>
    <t>10/23</t>
  </si>
  <si>
    <t>10/5,11</t>
  </si>
  <si>
    <t>SV006600100000279</t>
  </si>
  <si>
    <t>งวดที่ 3/12</t>
  </si>
  <si>
    <t>W65-12-008</t>
  </si>
  <si>
    <t>S650591-910</t>
  </si>
  <si>
    <t>2022-025</t>
  </si>
  <si>
    <t>2022-027</t>
  </si>
  <si>
    <t>2022-028</t>
  </si>
  <si>
    <t>2022-026</t>
  </si>
  <si>
    <t>6512-1624</t>
  </si>
  <si>
    <t>ORVC651223002</t>
  </si>
  <si>
    <t>IV660112-001</t>
  </si>
  <si>
    <t>651122A4-00047</t>
  </si>
  <si>
    <t>18/26</t>
  </si>
  <si>
    <t>13/23</t>
  </si>
  <si>
    <t>12/01,07,11</t>
  </si>
  <si>
    <t>18/22</t>
  </si>
  <si>
    <t>060/36,40,41</t>
  </si>
  <si>
    <t>12/06</t>
  </si>
  <si>
    <t>S650101,S651102</t>
  </si>
  <si>
    <t>12/10</t>
  </si>
  <si>
    <t>12/65</t>
  </si>
  <si>
    <t xml:space="preserve">ค่าจ้างเหมาบำรุงรักษาลิฟท์ (งวดที่  3/12) </t>
  </si>
  <si>
    <t>6/2</t>
  </si>
  <si>
    <t xml:space="preserve">ค่าจ้างเหมาบำรุงรักษาลิฟท์ (งวดที่  2/12) </t>
  </si>
  <si>
    <t>IV6508-0297</t>
  </si>
  <si>
    <t>IV2211-012</t>
  </si>
  <si>
    <t>INV6511-0234</t>
  </si>
  <si>
    <t>INV6511-0253</t>
  </si>
  <si>
    <t>INV6511-0250</t>
  </si>
  <si>
    <t>INV6512-0191</t>
  </si>
  <si>
    <t>INV6512-0366</t>
  </si>
  <si>
    <t>INV6511-1173</t>
  </si>
  <si>
    <t>INV6511-1177</t>
  </si>
  <si>
    <t>INV6511-1169</t>
  </si>
  <si>
    <t>INV6511-1181</t>
  </si>
  <si>
    <t>INV6511-0642</t>
  </si>
  <si>
    <t>651278/00019</t>
  </si>
  <si>
    <t>INV6511-0740</t>
  </si>
  <si>
    <t>IV6510-0998</t>
  </si>
  <si>
    <t>IV6510-0976</t>
  </si>
  <si>
    <t>661357/00034</t>
  </si>
  <si>
    <t>651338/00095</t>
  </si>
  <si>
    <t>ห้างหุ้นส่วนสามัญ ไซโต เซ็นเตอร์</t>
  </si>
  <si>
    <t>ค่าจ้างเหมา</t>
  </si>
  <si>
    <t>65-034</t>
  </si>
  <si>
    <t>65-023</t>
  </si>
  <si>
    <t>661365/00005</t>
  </si>
  <si>
    <t>661365/00006</t>
  </si>
  <si>
    <t>IV6511/00207</t>
  </si>
  <si>
    <t>IV6511/00206</t>
  </si>
  <si>
    <t>IV6511/00234</t>
  </si>
  <si>
    <t>IV6512/00066</t>
  </si>
  <si>
    <t>IV6512/00067</t>
  </si>
  <si>
    <t>IV6511/00210</t>
  </si>
  <si>
    <t>พีพี วาย เด็นทรัล ซัพพลาย</t>
  </si>
  <si>
    <t>65021</t>
  </si>
  <si>
    <t>บริษัท ซีเอสโซลูชั่น 2020 จำกัด</t>
  </si>
  <si>
    <t>IV-6511051</t>
  </si>
  <si>
    <t>IV65-10025</t>
  </si>
  <si>
    <t>IN-156724</t>
  </si>
  <si>
    <t>IV65-10024</t>
  </si>
  <si>
    <t>IV2022110046</t>
  </si>
  <si>
    <t>IV65-09020</t>
  </si>
  <si>
    <t>IV2022100191</t>
  </si>
  <si>
    <t>IV65-09021</t>
  </si>
  <si>
    <t>IV65-10023</t>
  </si>
  <si>
    <t>IV 2209104361</t>
  </si>
  <si>
    <t>IV 2210101398</t>
  </si>
  <si>
    <t>BI2110419-2110424</t>
  </si>
  <si>
    <t>65100818</t>
  </si>
  <si>
    <t>65110909</t>
  </si>
  <si>
    <t>65041945</t>
  </si>
  <si>
    <t>BI2100100-2100105</t>
  </si>
  <si>
    <t>IV6501482</t>
  </si>
  <si>
    <t>IV6501533</t>
  </si>
  <si>
    <t>IV6509113</t>
  </si>
  <si>
    <t>IV6509112</t>
  </si>
  <si>
    <t>IV6501588</t>
  </si>
  <si>
    <t>IV6501574</t>
  </si>
  <si>
    <t>IV6504834</t>
  </si>
  <si>
    <t>TP651005012</t>
  </si>
  <si>
    <t>SM65/1005517</t>
  </si>
  <si>
    <t>02660467</t>
  </si>
  <si>
    <t>IV6539489</t>
  </si>
  <si>
    <t>IV6540642</t>
  </si>
  <si>
    <t>IV6510035</t>
  </si>
  <si>
    <t>IV6509310</t>
  </si>
  <si>
    <t>IV6510117</t>
  </si>
  <si>
    <t>IV6510119</t>
  </si>
  <si>
    <t>IV6510157</t>
  </si>
  <si>
    <t>IV6510107</t>
  </si>
  <si>
    <t>5337599837A</t>
  </si>
  <si>
    <t>5337390012A</t>
  </si>
  <si>
    <t>IV6537661</t>
  </si>
  <si>
    <t>TP651001003</t>
  </si>
  <si>
    <t>IV22010492</t>
  </si>
  <si>
    <t>IV6501543</t>
  </si>
  <si>
    <t>657099</t>
  </si>
  <si>
    <t>บริษัท เซ็นต์เมด จำกัด(มหาชน)</t>
  </si>
  <si>
    <t>SMCC651100576</t>
  </si>
  <si>
    <t>IV6509261</t>
  </si>
  <si>
    <t>IVR0481</t>
  </si>
  <si>
    <t>IVR0520</t>
  </si>
  <si>
    <t>บริษัท ไลฟ์ โกรท เมดิคแล แอด์ ซัพพลาย จำกัด</t>
  </si>
  <si>
    <t>3332651016</t>
  </si>
  <si>
    <t>IN6512-0455</t>
  </si>
  <si>
    <t>IN6511-0177</t>
  </si>
  <si>
    <t>IN6512-0066</t>
  </si>
  <si>
    <t>IN6506-0160</t>
  </si>
  <si>
    <t>IN6511-0175</t>
  </si>
  <si>
    <t>13/08</t>
  </si>
  <si>
    <t>651022A4-00040</t>
  </si>
  <si>
    <t>วี.เอส.พี.ซัพไพศาล ซัพพลาย แอนด์ เซอร์วิส</t>
  </si>
  <si>
    <t>31/22</t>
  </si>
  <si>
    <t>SS65100138</t>
  </si>
  <si>
    <t>11/25</t>
  </si>
  <si>
    <t>060/5</t>
  </si>
  <si>
    <t>TI1122852</t>
  </si>
  <si>
    <t>w-in-18-6511-2000498</t>
  </si>
  <si>
    <t>53664205</t>
  </si>
  <si>
    <t>53664206</t>
  </si>
  <si>
    <t>056/2797</t>
  </si>
  <si>
    <t>53664208</t>
  </si>
  <si>
    <t>53664209</t>
  </si>
  <si>
    <t>53045068</t>
  </si>
  <si>
    <t>53045070</t>
  </si>
  <si>
    <t>19/13</t>
  </si>
  <si>
    <t>53664163</t>
  </si>
  <si>
    <t>054/2670</t>
  </si>
  <si>
    <t>IV2210-004</t>
  </si>
  <si>
    <t>INV6511-0256</t>
  </si>
  <si>
    <t>INV6511-0195</t>
  </si>
  <si>
    <t>INV6511-0241</t>
  </si>
  <si>
    <t>INV6510-1279</t>
  </si>
  <si>
    <t>INV6511-0501</t>
  </si>
  <si>
    <t>INV6511-0565</t>
  </si>
  <si>
    <t>INV6511-0260</t>
  </si>
  <si>
    <t>INV6511-0264</t>
  </si>
  <si>
    <t>INV6510-0751</t>
  </si>
  <si>
    <t>INV6511-0268</t>
  </si>
  <si>
    <t>INV6511-0238</t>
  </si>
  <si>
    <t>53664176</t>
  </si>
  <si>
    <t>53664177</t>
  </si>
  <si>
    <t>บริษัท ซี เอ็ม ซี ไบโอเท็ค จำกัด</t>
  </si>
  <si>
    <t>บริษัท เอเซีย เมดิไซเอนซ์ จำกัด</t>
  </si>
  <si>
    <t>6511001</t>
  </si>
  <si>
    <t>9/1/2566</t>
  </si>
  <si>
    <t>53664198</t>
  </si>
  <si>
    <t>53664200</t>
  </si>
  <si>
    <t>651088399</t>
  </si>
  <si>
    <t>53664211</t>
  </si>
  <si>
    <t>53664235</t>
  </si>
  <si>
    <t>13/1/2566</t>
  </si>
  <si>
    <t>IV65/6500083</t>
  </si>
  <si>
    <t>53664216</t>
  </si>
  <si>
    <t>11/1/2566</t>
  </si>
  <si>
    <t>53664219</t>
  </si>
  <si>
    <t>บริษัท ยูเมด้า จำกัด</t>
  </si>
  <si>
    <t>5366422</t>
  </si>
  <si>
    <t>53664224</t>
  </si>
  <si>
    <t>53664230</t>
  </si>
  <si>
    <t>53664231</t>
  </si>
  <si>
    <t>65081221</t>
  </si>
  <si>
    <t>53664237</t>
  </si>
  <si>
    <t>IV650711-004</t>
  </si>
  <si>
    <t>659067</t>
  </si>
  <si>
    <t>WW 01289</t>
  </si>
  <si>
    <t>IV6505514</t>
  </si>
  <si>
    <t>SP22110287</t>
  </si>
  <si>
    <t>IV6511171</t>
  </si>
  <si>
    <t>IV6511021</t>
  </si>
  <si>
    <t>IV6511218</t>
  </si>
  <si>
    <t>IV6509068</t>
  </si>
  <si>
    <t>53664539</t>
  </si>
  <si>
    <t>53664540</t>
  </si>
  <si>
    <t>53664541</t>
  </si>
  <si>
    <t>53664547</t>
  </si>
  <si>
    <t>53664259</t>
  </si>
  <si>
    <t>53664263</t>
  </si>
  <si>
    <t>53664262</t>
  </si>
  <si>
    <t>IV65080047</t>
  </si>
  <si>
    <t>8101527117</t>
  </si>
  <si>
    <t>IV2209849</t>
  </si>
  <si>
    <t>IV6532648</t>
  </si>
  <si>
    <t>DBS6500400</t>
  </si>
  <si>
    <t>8101570243</t>
  </si>
  <si>
    <t>TH6508/0238</t>
  </si>
  <si>
    <t xml:space="preserve"> IV5245/65</t>
  </si>
  <si>
    <t>9110400056</t>
  </si>
  <si>
    <t>1065019819</t>
  </si>
  <si>
    <t>3000564352</t>
  </si>
  <si>
    <t>IV6532773</t>
  </si>
  <si>
    <t>DSH6501247</t>
  </si>
  <si>
    <t>IU2081682</t>
  </si>
  <si>
    <t>T6508/12047</t>
  </si>
  <si>
    <t>3000568456</t>
  </si>
  <si>
    <t>101220801602</t>
  </si>
  <si>
    <t xml:space="preserve"> IV6508571</t>
  </si>
  <si>
    <t>738752</t>
  </si>
  <si>
    <t>PIN2228047</t>
  </si>
  <si>
    <t>PB6509023</t>
  </si>
  <si>
    <t>TH6508/0517</t>
  </si>
  <si>
    <t>บริษัท เอเบิ้ล เมดิคอล จำกัด</t>
  </si>
  <si>
    <t>B2208/0286</t>
  </si>
  <si>
    <t>DIS220829-088</t>
  </si>
  <si>
    <t>3000571156</t>
  </si>
  <si>
    <t>3000571985</t>
  </si>
  <si>
    <t>T6508/13145</t>
  </si>
  <si>
    <t>VIV122082349</t>
  </si>
  <si>
    <t>3007006622</t>
  </si>
  <si>
    <t>3000574752</t>
  </si>
  <si>
    <t>8101580168</t>
  </si>
  <si>
    <t>*01279</t>
  </si>
  <si>
    <t>3000578467</t>
  </si>
  <si>
    <t>3000578430</t>
  </si>
  <si>
    <t>3000579237</t>
  </si>
  <si>
    <t>3000576691</t>
  </si>
  <si>
    <t>V00008422</t>
  </si>
  <si>
    <t>IV2209316</t>
  </si>
  <si>
    <t>IS6500173789</t>
  </si>
  <si>
    <t>IU2090887</t>
  </si>
  <si>
    <t>8101605539</t>
  </si>
  <si>
    <t>01GM1222002019571</t>
  </si>
  <si>
    <t>8101605538</t>
  </si>
  <si>
    <t>S-09-0493/65</t>
  </si>
  <si>
    <t>PIN2230208</t>
  </si>
  <si>
    <t>ML22091980</t>
  </si>
  <si>
    <t>IVU-65036955</t>
  </si>
  <si>
    <t>IU2090888</t>
  </si>
  <si>
    <t>บริษัท ฮีลลอล ฟาร์มาซุติคอล จำกัด</t>
  </si>
  <si>
    <t>IV2209264</t>
  </si>
  <si>
    <t>PIN2230177</t>
  </si>
  <si>
    <t xml:space="preserve"> IV6509617</t>
  </si>
  <si>
    <t>PIN2230206</t>
  </si>
  <si>
    <t xml:space="preserve"> A652746</t>
  </si>
  <si>
    <t>PL650900333</t>
  </si>
  <si>
    <t>T6509/12250</t>
  </si>
  <si>
    <t>TH6509/0267</t>
  </si>
  <si>
    <t>651099738</t>
  </si>
  <si>
    <t>สำนักงานคณะกรรมการอาหารและยา กลุ่มเงินทุนหมุนเวียนยาเสพย์ติด</t>
  </si>
  <si>
    <t>ช.65/14441</t>
  </si>
  <si>
    <t>3000582520</t>
  </si>
  <si>
    <t>3000581540</t>
  </si>
  <si>
    <t>3000580121</t>
  </si>
  <si>
    <t>IVU-65037728</t>
  </si>
  <si>
    <t>01GM1222022019713</t>
  </si>
  <si>
    <t>6509-165</t>
  </si>
  <si>
    <t>3000581965</t>
  </si>
  <si>
    <t>IS6500185438</t>
  </si>
  <si>
    <t>3000583150</t>
  </si>
  <si>
    <t>3000583115</t>
  </si>
  <si>
    <t>6502431</t>
  </si>
  <si>
    <t>1310550641</t>
  </si>
  <si>
    <t>1310501729</t>
  </si>
  <si>
    <t>1310481705</t>
  </si>
  <si>
    <t>1310497565</t>
  </si>
  <si>
    <t>1310481140</t>
  </si>
  <si>
    <t>1310571050</t>
  </si>
  <si>
    <t>1310571049</t>
  </si>
  <si>
    <t>1310587610</t>
  </si>
  <si>
    <t>1310593092</t>
  </si>
  <si>
    <t>1310595765</t>
  </si>
  <si>
    <t>6502770</t>
  </si>
  <si>
    <t>0033103</t>
  </si>
  <si>
    <t>3000591512</t>
  </si>
  <si>
    <t>T6510/12855</t>
  </si>
  <si>
    <t>651113547</t>
  </si>
  <si>
    <t>651113545</t>
  </si>
  <si>
    <t>IV2210680</t>
  </si>
  <si>
    <t xml:space="preserve"> IV7184/65</t>
  </si>
  <si>
    <t>3000593539</t>
  </si>
  <si>
    <t>IV65103272</t>
  </si>
  <si>
    <t>IU2101920</t>
  </si>
  <si>
    <t xml:space="preserve"> A653133</t>
  </si>
  <si>
    <t>ช.66/00794</t>
  </si>
  <si>
    <t>3000593252</t>
  </si>
  <si>
    <t>1310685069</t>
  </si>
  <si>
    <t>1310690660</t>
  </si>
  <si>
    <t>1310779352</t>
  </si>
  <si>
    <t>สุภาพวิทยุแก๊ส</t>
  </si>
  <si>
    <t>1/5</t>
  </si>
  <si>
    <t>หจก.วันชัยการแกษตร 2561</t>
  </si>
  <si>
    <t>6/13</t>
  </si>
  <si>
    <t>6510215</t>
  </si>
  <si>
    <t>IV6501656</t>
  </si>
  <si>
    <t>IV6501661</t>
  </si>
  <si>
    <t>IV6501654</t>
  </si>
  <si>
    <t>103221000723</t>
  </si>
  <si>
    <t>IV6540197</t>
  </si>
  <si>
    <t>ช65/13482</t>
  </si>
  <si>
    <t>10153092</t>
  </si>
  <si>
    <t>ช.65/13780</t>
  </si>
  <si>
    <t>10153091</t>
  </si>
  <si>
    <t>27/17</t>
  </si>
  <si>
    <t>27/15</t>
  </si>
  <si>
    <t>01/09</t>
  </si>
  <si>
    <t>พี.ซี.คาร์แคร์</t>
  </si>
  <si>
    <t>05/2566</t>
  </si>
  <si>
    <t>19/14</t>
  </si>
  <si>
    <t>19/16</t>
  </si>
  <si>
    <t>19/18</t>
  </si>
  <si>
    <t>19/19</t>
  </si>
  <si>
    <t>19/20</t>
  </si>
  <si>
    <t>IV65-09-080</t>
  </si>
  <si>
    <t>3000544605</t>
  </si>
  <si>
    <t>0122704</t>
  </si>
  <si>
    <t>สถานะและสิทธิ</t>
  </si>
  <si>
    <t>53664266</t>
  </si>
  <si>
    <t>IV 2207101323</t>
  </si>
  <si>
    <t>23/1/2566</t>
  </si>
  <si>
    <t>53664273</t>
  </si>
  <si>
    <t>53664275</t>
  </si>
  <si>
    <t>53664277</t>
  </si>
  <si>
    <t>53664278</t>
  </si>
  <si>
    <t>53664279</t>
  </si>
  <si>
    <t>53664280</t>
  </si>
  <si>
    <t>53664281</t>
  </si>
  <si>
    <t>53664283</t>
  </si>
  <si>
    <t>53664284</t>
  </si>
  <si>
    <t>53664285</t>
  </si>
  <si>
    <t>53664286</t>
  </si>
  <si>
    <t>53664287</t>
  </si>
  <si>
    <t>53664288</t>
  </si>
  <si>
    <t>53664289</t>
  </si>
  <si>
    <t>53664293</t>
  </si>
  <si>
    <t>4/2566/19</t>
  </si>
  <si>
    <t>53664294</t>
  </si>
  <si>
    <t>หจก.แพสชั่นไทม์</t>
  </si>
  <si>
    <t>SI036806230100024</t>
  </si>
  <si>
    <t>061/3046</t>
  </si>
  <si>
    <t>061/3047</t>
  </si>
  <si>
    <t>53664308</t>
  </si>
  <si>
    <t>1/36</t>
  </si>
  <si>
    <t>เที่ยงตรงวิทยุ</t>
  </si>
  <si>
    <t>เอวี โฮม 101 จำกัด</t>
  </si>
  <si>
    <t>660122A4-00028</t>
  </si>
  <si>
    <t>660112A4-00039</t>
  </si>
  <si>
    <t>10/006</t>
  </si>
  <si>
    <t>SV006600100000287</t>
  </si>
  <si>
    <t>20/2</t>
  </si>
  <si>
    <t>3/66</t>
  </si>
  <si>
    <t>660122A4-00018</t>
  </si>
  <si>
    <t>27/35</t>
  </si>
  <si>
    <t>27/36</t>
  </si>
  <si>
    <t>เทคนิคซาวด์ (ช่างกิ่ง)</t>
  </si>
  <si>
    <t>03/04</t>
  </si>
  <si>
    <t>03/05</t>
  </si>
  <si>
    <t>03/06</t>
  </si>
  <si>
    <t>03/07</t>
  </si>
  <si>
    <t>27/37</t>
  </si>
  <si>
    <t>2023-003</t>
  </si>
  <si>
    <t>IB0002229</t>
  </si>
  <si>
    <t>ครุภัณฑ์โฆษณาและเผยแพร่</t>
  </si>
  <si>
    <t>651222A4-00044</t>
  </si>
  <si>
    <t>651222A4-00057</t>
  </si>
  <si>
    <t>TI0123036</t>
  </si>
  <si>
    <t>53044922</t>
  </si>
  <si>
    <t>53044923</t>
  </si>
  <si>
    <t>จ่าายแล้ว</t>
  </si>
  <si>
    <t>53044924</t>
  </si>
  <si>
    <t>1310109065</t>
  </si>
  <si>
    <t>53044921</t>
  </si>
  <si>
    <t>2023-002</t>
  </si>
  <si>
    <t>ครุภัณฑ์สำนักงาน</t>
  </si>
  <si>
    <t>3/06</t>
  </si>
  <si>
    <t>3/02</t>
  </si>
  <si>
    <t>01/66</t>
  </si>
  <si>
    <t>2023-006</t>
  </si>
  <si>
    <t>2566-01-01993</t>
  </si>
  <si>
    <t>11/21</t>
  </si>
  <si>
    <t>001/065</t>
  </si>
  <si>
    <t>6511-1591</t>
  </si>
  <si>
    <t>IV6511-0904</t>
  </si>
  <si>
    <t>IV 6510-1155</t>
  </si>
  <si>
    <t>IV 6509-1073</t>
  </si>
  <si>
    <t>IV 6509-0912</t>
  </si>
  <si>
    <t>055/07</t>
  </si>
  <si>
    <t>31/31</t>
  </si>
  <si>
    <t>IV651222-003</t>
  </si>
  <si>
    <t>IV651208-004</t>
  </si>
  <si>
    <t>060/12</t>
  </si>
  <si>
    <t>11/24</t>
  </si>
  <si>
    <t>31/27</t>
  </si>
  <si>
    <t>คลังเมดิคอล 1984</t>
  </si>
  <si>
    <t>DO2022100026</t>
  </si>
  <si>
    <t>IV651114-003</t>
  </si>
  <si>
    <t>IV651114-002</t>
  </si>
  <si>
    <t>IV651114-005</t>
  </si>
  <si>
    <t>บริษัท หาญ เอ็นจิเนียริ่ง โซลูชั่นส์ จำกัด</t>
  </si>
  <si>
    <t>1121201537</t>
  </si>
  <si>
    <t>ชุดอุปกรณ์ พิสูจน์ตัวตน</t>
  </si>
  <si>
    <t>IV6512013</t>
  </si>
  <si>
    <t>IV6512/00165</t>
  </si>
  <si>
    <t>IV6512/00197</t>
  </si>
  <si>
    <t>IV6512/00196</t>
  </si>
  <si>
    <t>บริษัท แอดวานซ์ ไวร์เลส เน็ทเวอร์ค จำกัด</t>
  </si>
  <si>
    <t>WIN1866012004606</t>
  </si>
  <si>
    <t>ค่าเช่าใช้บริการอินเตอร์เน็ต งวด 3</t>
  </si>
  <si>
    <t>IV.2212/00025</t>
  </si>
  <si>
    <t>27/29</t>
  </si>
  <si>
    <t>27/34</t>
  </si>
  <si>
    <t xml:space="preserve">เทคนิคซาวด์ </t>
  </si>
  <si>
    <t>ค่าซ่อมแซมยานพาหนะ</t>
  </si>
  <si>
    <t>ค่าเปลี่ยนวัสดุรถยนต์</t>
  </si>
  <si>
    <t>03/02</t>
  </si>
  <si>
    <t>02/03</t>
  </si>
  <si>
    <t>03/03</t>
  </si>
  <si>
    <t>04/02</t>
  </si>
  <si>
    <t>03/01</t>
  </si>
  <si>
    <t>ประเสริฐยางยนต์</t>
  </si>
  <si>
    <t>1/26</t>
  </si>
  <si>
    <t>10153095</t>
  </si>
  <si>
    <t>10153094</t>
  </si>
  <si>
    <t>30/1/2566</t>
  </si>
  <si>
    <t>53664309</t>
  </si>
  <si>
    <t>53664310</t>
  </si>
  <si>
    <t>53664316</t>
  </si>
  <si>
    <t>SI14/2208163</t>
  </si>
  <si>
    <t>53664317</t>
  </si>
  <si>
    <t>310727400093</t>
  </si>
  <si>
    <t>9110391723</t>
  </si>
  <si>
    <t>3000554280</t>
  </si>
  <si>
    <t>IS6500121055</t>
  </si>
  <si>
    <t>T6508/10465</t>
  </si>
  <si>
    <t>T6506/12998</t>
  </si>
  <si>
    <t>บริษัท ฟาร์มีน่า จำกัด</t>
  </si>
  <si>
    <t>734405</t>
  </si>
  <si>
    <t>01GM1222022014211</t>
  </si>
  <si>
    <t>1310464521</t>
  </si>
  <si>
    <t>IV6542777</t>
  </si>
  <si>
    <t>651113546</t>
  </si>
  <si>
    <t>IV12209954</t>
  </si>
  <si>
    <t>3000596394</t>
  </si>
  <si>
    <t>661384/00018</t>
  </si>
  <si>
    <t>SV001/6511043</t>
  </si>
  <si>
    <t>IV6512/00166</t>
  </si>
  <si>
    <t>ค่าจ้างเหมาบริการบำรุงลิฟท์ (งวดที่ 4/12)</t>
  </si>
  <si>
    <t>6/7</t>
  </si>
  <si>
    <t>1/16</t>
  </si>
  <si>
    <t>53664328</t>
  </si>
  <si>
    <t>1310889596</t>
  </si>
  <si>
    <t>1310889587</t>
  </si>
  <si>
    <t>แยกยอดเงินจาก ใบเสร็จเล่มที่ 1310426837</t>
  </si>
  <si>
    <t>IV6511049</t>
  </si>
  <si>
    <t>IVN650604</t>
  </si>
  <si>
    <t>บริษัท โควิท -19</t>
  </si>
  <si>
    <t>07/18</t>
  </si>
  <si>
    <t>658644</t>
  </si>
  <si>
    <t>02670153</t>
  </si>
  <si>
    <t>IV6505345</t>
  </si>
  <si>
    <t>650088</t>
  </si>
  <si>
    <t>IV6501873</t>
  </si>
  <si>
    <t>IV6508243</t>
  </si>
  <si>
    <t>IVN650408</t>
  </si>
  <si>
    <t>22-07-071</t>
  </si>
  <si>
    <t>IV6507279</t>
  </si>
  <si>
    <t>IV6507278</t>
  </si>
  <si>
    <t>IV6508012</t>
  </si>
  <si>
    <t>6/2/2566</t>
  </si>
  <si>
    <t>บริษัท เจริญสุข ฟาร์มา ซัพพลาบ จำกัด</t>
  </si>
  <si>
    <t>รวมจากยอด 32,320  จากเลขที่ใบเสร็จ</t>
  </si>
  <si>
    <t>2565/09</t>
  </si>
  <si>
    <t>2564/05</t>
  </si>
  <si>
    <t>IV651003799</t>
  </si>
  <si>
    <t>8/2/2566</t>
  </si>
  <si>
    <t>006/10</t>
  </si>
  <si>
    <t>3/01</t>
  </si>
  <si>
    <t>7/2/2566</t>
  </si>
  <si>
    <t>062/3057</t>
  </si>
  <si>
    <t>2565/11</t>
  </si>
  <si>
    <t>66-01-001</t>
  </si>
  <si>
    <t>IN6512-0749</t>
  </si>
  <si>
    <t>IN6601-0115</t>
  </si>
  <si>
    <t>IN6601-0122</t>
  </si>
  <si>
    <t>IN6601-0118</t>
  </si>
  <si>
    <t>IN6601-0127</t>
  </si>
  <si>
    <t>INT-MPM-660100024</t>
  </si>
  <si>
    <t>INT-MPM-660100263</t>
  </si>
  <si>
    <t>66-01-004</t>
  </si>
  <si>
    <t>จังหวัดส่งคืน</t>
  </si>
  <si>
    <t>IV6509173</t>
  </si>
  <si>
    <t>53664338</t>
  </si>
  <si>
    <t>53664358</t>
  </si>
  <si>
    <t>53664354</t>
  </si>
  <si>
    <t>53664355</t>
  </si>
  <si>
    <t>53664360</t>
  </si>
  <si>
    <t>48846161</t>
  </si>
  <si>
    <t xml:space="preserve"> PIS220606-116</t>
  </si>
  <si>
    <t>488461162</t>
  </si>
  <si>
    <t>48846163</t>
  </si>
  <si>
    <t>48846177</t>
  </si>
  <si>
    <t>48846181</t>
  </si>
  <si>
    <t>48846185</t>
  </si>
  <si>
    <t>48846186</t>
  </si>
  <si>
    <t>48846187</t>
  </si>
  <si>
    <t>48846188</t>
  </si>
  <si>
    <t>แยกจากยอดเงิน  529,650 บาท  **48846192 จ่าย  9/2/2566</t>
  </si>
  <si>
    <t>งวดที่ 4/12</t>
  </si>
  <si>
    <t>W66-01-003</t>
  </si>
  <si>
    <t>1311151880</t>
  </si>
  <si>
    <t>แยกยอดเงินจาก ใบเสร็จเล่มที่ 1310464460</t>
  </si>
  <si>
    <t>1311151688</t>
  </si>
  <si>
    <t>1310911208</t>
  </si>
  <si>
    <t>1310936379</t>
  </si>
  <si>
    <t>1310860510</t>
  </si>
  <si>
    <t>1310884019</t>
  </si>
  <si>
    <t>1310851448</t>
  </si>
  <si>
    <t>1310909692</t>
  </si>
  <si>
    <t>1310957458</t>
  </si>
  <si>
    <t>1310955984</t>
  </si>
  <si>
    <t>1310968915</t>
  </si>
  <si>
    <t>1311039561</t>
  </si>
  <si>
    <t>1311050486</t>
  </si>
  <si>
    <t>1310970160</t>
  </si>
  <si>
    <t>111180360</t>
  </si>
  <si>
    <t>111182471</t>
  </si>
  <si>
    <t>ช.66/00699</t>
  </si>
  <si>
    <t>NONGTO3/2566</t>
  </si>
  <si>
    <t>5337242495A</t>
  </si>
  <si>
    <t>20/5</t>
  </si>
  <si>
    <t>6/66</t>
  </si>
  <si>
    <t>5/66</t>
  </si>
  <si>
    <t>SV006600100000297</t>
  </si>
  <si>
    <t>3/13</t>
  </si>
  <si>
    <t>IV660209-003</t>
  </si>
  <si>
    <t>ORVC660214002</t>
  </si>
  <si>
    <t>จ้างเหมาซ่อมรถยนต์</t>
  </si>
  <si>
    <t>03/09</t>
  </si>
  <si>
    <t>03/10</t>
  </si>
  <si>
    <t>28/1</t>
  </si>
  <si>
    <t>03/11</t>
  </si>
  <si>
    <t>03/12</t>
  </si>
  <si>
    <t>อินโนเทค เซอร์จิคอล จำกัด</t>
  </si>
  <si>
    <t>จ้างซ่อมครุภัณฑ์การแพทย์</t>
  </si>
  <si>
    <t>IV0008356</t>
  </si>
  <si>
    <t>โบร์เมด ยู.เค.(เอเชีย) จำกัด</t>
  </si>
  <si>
    <t>ต่อเติมบนตึกผู้ป่วย</t>
  </si>
  <si>
    <t>27030/66</t>
  </si>
  <si>
    <t>เอ็นพี เมดิคอลเซ็นเตอร์</t>
  </si>
  <si>
    <t>จ้างซ่อมครุภัณฑ์ยานพาหนะ</t>
  </si>
  <si>
    <t>0072660201</t>
  </si>
  <si>
    <t>ML22100280</t>
  </si>
  <si>
    <t>SI22-21027</t>
  </si>
  <si>
    <t>IV2211178</t>
  </si>
  <si>
    <t>PIN2232100</t>
  </si>
  <si>
    <t>T6510/10136</t>
  </si>
  <si>
    <t>101221000205</t>
  </si>
  <si>
    <t>T6510/10369</t>
  </si>
  <si>
    <t>DIS221007-079</t>
  </si>
  <si>
    <t>TH6510/0234</t>
  </si>
  <si>
    <t>104221000170</t>
  </si>
  <si>
    <t>102221000703</t>
  </si>
  <si>
    <t>3000595421</t>
  </si>
  <si>
    <t>OH222022004118</t>
  </si>
  <si>
    <t>651117335</t>
  </si>
  <si>
    <t>31I22058739</t>
  </si>
  <si>
    <t>IV6544995</t>
  </si>
  <si>
    <t>31I22063770</t>
  </si>
  <si>
    <t>22120012</t>
  </si>
  <si>
    <t>SV002061</t>
  </si>
  <si>
    <t>SV002074</t>
  </si>
  <si>
    <t>311227401534</t>
  </si>
  <si>
    <t>IV12212054</t>
  </si>
  <si>
    <t>3000613415</t>
  </si>
  <si>
    <t>IV6501419</t>
  </si>
  <si>
    <t>IV6501418</t>
  </si>
  <si>
    <t>IV6501451</t>
  </si>
  <si>
    <t>IV6501465</t>
  </si>
  <si>
    <t>SP22090187</t>
  </si>
  <si>
    <t>65092108</t>
  </si>
  <si>
    <t>65092109</t>
  </si>
  <si>
    <t>06/43</t>
  </si>
  <si>
    <t>IV650720-004</t>
  </si>
  <si>
    <t>INV-L-IM\2022062117</t>
  </si>
  <si>
    <t>48846196</t>
  </si>
  <si>
    <t>IV6501289</t>
  </si>
  <si>
    <t>IV6503738</t>
  </si>
  <si>
    <t>14/2/2566</t>
  </si>
  <si>
    <t>48846203</t>
  </si>
  <si>
    <t>48846204</t>
  </si>
  <si>
    <t>48846205</t>
  </si>
  <si>
    <t>48846206</t>
  </si>
  <si>
    <t>48846207</t>
  </si>
  <si>
    <t>48846208</t>
  </si>
  <si>
    <t>48846209</t>
  </si>
  <si>
    <t>48846210</t>
  </si>
  <si>
    <t>48846211</t>
  </si>
  <si>
    <t>48846212</t>
  </si>
  <si>
    <t xml:space="preserve">                                   </t>
  </si>
  <si>
    <t>001/073</t>
  </si>
  <si>
    <t>001/066</t>
  </si>
  <si>
    <t>3/12</t>
  </si>
  <si>
    <t>651222A4-00038</t>
  </si>
  <si>
    <t>AMH0015385</t>
  </si>
  <si>
    <t>SV0008356</t>
  </si>
  <si>
    <t>6601-1636</t>
  </si>
  <si>
    <t>6601-1639</t>
  </si>
  <si>
    <t>IB0002215</t>
  </si>
  <si>
    <t>ORVC660118004</t>
  </si>
  <si>
    <t>IV660116-010</t>
  </si>
  <si>
    <t xml:space="preserve">บริษัท ยู.พี.เมดิคอล เซนเตอร์ จำกัด </t>
  </si>
  <si>
    <t>TP651201003</t>
  </si>
  <si>
    <t>SM65/1106482</t>
  </si>
  <si>
    <t>658150</t>
  </si>
  <si>
    <t>IV6501762</t>
  </si>
  <si>
    <t>IV651114-004</t>
  </si>
  <si>
    <t>650004</t>
  </si>
  <si>
    <t>658428</t>
  </si>
  <si>
    <t>SM65/1106275</t>
  </si>
  <si>
    <t>SC65110192</t>
  </si>
  <si>
    <t>17/8</t>
  </si>
  <si>
    <t>20/2/25666</t>
  </si>
  <si>
    <t>SV006500100000085</t>
  </si>
  <si>
    <t>SV006500100000084</t>
  </si>
  <si>
    <t>20/3</t>
  </si>
  <si>
    <t>1/66</t>
  </si>
  <si>
    <t>2023-004</t>
  </si>
  <si>
    <t>TI0123003</t>
  </si>
  <si>
    <t>TI0123080</t>
  </si>
  <si>
    <t>IB0002191</t>
  </si>
  <si>
    <t>IV6600017</t>
  </si>
  <si>
    <t>IV6512/00195</t>
  </si>
  <si>
    <t>2023-005</t>
  </si>
  <si>
    <t>บริษัท เอ็น พี เมดิคอลเซ็นเตอร์</t>
  </si>
  <si>
    <t>063/23</t>
  </si>
  <si>
    <t>063/24</t>
  </si>
  <si>
    <t>IV6602/00044</t>
  </si>
  <si>
    <t>063/25</t>
  </si>
  <si>
    <t>TI0123096</t>
  </si>
  <si>
    <t>IB0002275</t>
  </si>
  <si>
    <t>AMH0015482</t>
  </si>
  <si>
    <t>IV6600137</t>
  </si>
  <si>
    <t>S660101</t>
  </si>
  <si>
    <t>S660102</t>
  </si>
  <si>
    <t>IV066/002</t>
  </si>
  <si>
    <t>1/19</t>
  </si>
  <si>
    <t>บริษัท อาร์เอ็กซ์ จำกัด</t>
  </si>
  <si>
    <t>IV23-06170</t>
  </si>
  <si>
    <t>IV23-06161</t>
  </si>
  <si>
    <t>IN6512-0169</t>
  </si>
  <si>
    <t>IN6601-0931</t>
  </si>
  <si>
    <t>IN6512-0940</t>
  </si>
  <si>
    <t>IN6512-0818</t>
  </si>
  <si>
    <t>IN65120195</t>
  </si>
  <si>
    <t>IN6512-0935</t>
  </si>
  <si>
    <t>IN6405-0308</t>
  </si>
  <si>
    <t>SV001/6512101</t>
  </si>
  <si>
    <t>BI2120418-2120423</t>
  </si>
  <si>
    <t>6212-1101,1102,1099,1095</t>
  </si>
  <si>
    <t>6512-0905</t>
  </si>
  <si>
    <t>23/2/256</t>
  </si>
  <si>
    <t>ปรับปรุงแผงกั้นหัวเตียงตึกผู้ป่วยศัลยกรรม</t>
  </si>
  <si>
    <t>IV066/005</t>
  </si>
  <si>
    <t>ปรับปรุงตึกผู้ป่วยในหญิง Cohot ward</t>
  </si>
  <si>
    <t>IV066/007</t>
  </si>
  <si>
    <t>ปรับปรุงป้อมยามรักษาความปลอดภัย</t>
  </si>
  <si>
    <t>IV066/003</t>
  </si>
  <si>
    <t>651096864</t>
  </si>
  <si>
    <t>5448549800A</t>
  </si>
  <si>
    <t>48846220</t>
  </si>
  <si>
    <t>4886230</t>
  </si>
  <si>
    <t>17/2/2566</t>
  </si>
  <si>
    <t>48846231</t>
  </si>
  <si>
    <t>แยกจากยอด  693360 บาท **48846232 0jkp 17/2/2566</t>
  </si>
  <si>
    <t>48846232</t>
  </si>
  <si>
    <t>48846233</t>
  </si>
  <si>
    <t>20/2/2566</t>
  </si>
  <si>
    <t>48846239</t>
  </si>
  <si>
    <t>1311072009</t>
  </si>
  <si>
    <t>48846240</t>
  </si>
  <si>
    <t>IV650557</t>
  </si>
  <si>
    <t>48846257</t>
  </si>
  <si>
    <t>21/2/2566</t>
  </si>
  <si>
    <t>48846258</t>
  </si>
  <si>
    <t>48846259</t>
  </si>
  <si>
    <t>22/2/2566</t>
  </si>
  <si>
    <t>48846260</t>
  </si>
  <si>
    <t>48846261</t>
  </si>
  <si>
    <t>48846263</t>
  </si>
  <si>
    <t>48846266</t>
  </si>
  <si>
    <t>บริษัทพรทิพย์เวชภัณฑ์ จำกัด</t>
  </si>
  <si>
    <t>ร้านกฤษณาสื่อสาร</t>
  </si>
  <si>
    <t>K660007</t>
  </si>
  <si>
    <t>IN6512-0187</t>
  </si>
  <si>
    <t>บริษัท พาตาร์แลบ</t>
  </si>
  <si>
    <t>IU2100159</t>
  </si>
  <si>
    <t>65/0219</t>
  </si>
  <si>
    <t>IV651006-001</t>
  </si>
  <si>
    <t>SM65/1106665</t>
  </si>
  <si>
    <t>5337858466A</t>
  </si>
  <si>
    <t>5337840795A</t>
  </si>
  <si>
    <t>5337927110A</t>
  </si>
  <si>
    <t>5337593574A</t>
  </si>
  <si>
    <t>IV6506056</t>
  </si>
  <si>
    <t>IVS0054</t>
  </si>
  <si>
    <t>IV6501794</t>
  </si>
  <si>
    <t>IV6501472</t>
  </si>
  <si>
    <t>IV6501371</t>
  </si>
  <si>
    <t>IV6501345</t>
  </si>
  <si>
    <t>IV6501355</t>
  </si>
  <si>
    <t>IV6502050</t>
  </si>
  <si>
    <t>SC65100448</t>
  </si>
  <si>
    <t>IV651000781</t>
  </si>
  <si>
    <t>IV6544383</t>
  </si>
  <si>
    <t>SM65/1207218</t>
  </si>
  <si>
    <t>65/0249</t>
  </si>
  <si>
    <t>IV65-10-031</t>
  </si>
  <si>
    <t>IV65-12-037</t>
  </si>
  <si>
    <t>02640518</t>
  </si>
  <si>
    <t>02680075</t>
  </si>
  <si>
    <t>651103321</t>
  </si>
  <si>
    <t>658664</t>
  </si>
  <si>
    <t>65110806</t>
  </si>
  <si>
    <t>65101708</t>
  </si>
  <si>
    <t>65112812</t>
  </si>
  <si>
    <t>650050</t>
  </si>
  <si>
    <t>48846289</t>
  </si>
  <si>
    <t>ค่าจ้างเหมาบริการบำรุงลิฟท์ (งวดที่ 11)</t>
  </si>
  <si>
    <t>4/34</t>
  </si>
  <si>
    <t>ค่าจ้างเหมาบริการบำรุงลิฟท์ (งวดที่ 10)</t>
  </si>
  <si>
    <t>4/26</t>
  </si>
  <si>
    <t>48846290</t>
  </si>
  <si>
    <t>48846291</t>
  </si>
  <si>
    <t>IV651017-003</t>
  </si>
  <si>
    <t>07/2</t>
  </si>
  <si>
    <t>IV651017-002</t>
  </si>
  <si>
    <t>65090505</t>
  </si>
  <si>
    <t>IV6512034</t>
  </si>
  <si>
    <t>IV6512057</t>
  </si>
  <si>
    <t>IV6512035</t>
  </si>
  <si>
    <t>65121308</t>
  </si>
  <si>
    <t>IV651208-001</t>
  </si>
  <si>
    <t>IV6501976</t>
  </si>
  <si>
    <t>5338031538 A</t>
  </si>
  <si>
    <t>062/3076</t>
  </si>
  <si>
    <t>062/3073</t>
  </si>
  <si>
    <t>IV066/004</t>
  </si>
  <si>
    <t>IV6501977</t>
  </si>
  <si>
    <t>06/49</t>
  </si>
  <si>
    <t>657621</t>
  </si>
  <si>
    <t xml:space="preserve">อินโนเทคเซอร์จิคอล </t>
  </si>
  <si>
    <t>บริษัท ไพ ออริตี้ แคร์ โปรดักส์ จำกัด</t>
  </si>
  <si>
    <t>IV6501589</t>
  </si>
  <si>
    <t>IV65-09-081</t>
  </si>
  <si>
    <t>3332651003</t>
  </si>
  <si>
    <t>บริษัท สคิปาเมด จำกัด</t>
  </si>
  <si>
    <t>6511-00066</t>
  </si>
  <si>
    <t>SP22120065</t>
  </si>
  <si>
    <t>SP22090215</t>
  </si>
  <si>
    <t>65110219</t>
  </si>
  <si>
    <t>IV6511392</t>
  </si>
  <si>
    <t>IV6512255</t>
  </si>
  <si>
    <t>IV6601/00109</t>
  </si>
  <si>
    <t>IV6601/00198</t>
  </si>
  <si>
    <t>IV6601/00194</t>
  </si>
  <si>
    <t>1/43</t>
  </si>
  <si>
    <t>ค่าจ้างเหมาบริการบำรุงลิฟท์ (งวดที่ 5/12)</t>
  </si>
  <si>
    <t>บริษัท เอวี โฮม 101 จำกัด</t>
  </si>
  <si>
    <t>650222A2-00032</t>
  </si>
  <si>
    <t>102221000678</t>
  </si>
  <si>
    <t>3000586072</t>
  </si>
  <si>
    <t>20/7</t>
  </si>
  <si>
    <t>10/027</t>
  </si>
  <si>
    <t>02/66</t>
  </si>
  <si>
    <t>103221000088</t>
  </si>
  <si>
    <t>PIN2232098</t>
  </si>
  <si>
    <t>MT22/01850</t>
  </si>
  <si>
    <t>PIN2233371</t>
  </si>
  <si>
    <t>65040088</t>
  </si>
  <si>
    <t>ML22101978</t>
  </si>
  <si>
    <t>TH6510/0213</t>
  </si>
  <si>
    <t>01GM1222022021652</t>
  </si>
  <si>
    <t>01GM1222022022456</t>
  </si>
  <si>
    <t>104221000309</t>
  </si>
  <si>
    <t>WIN1866022000363</t>
  </si>
  <si>
    <t>ค่าเช่าใช้บริการอินเตอร์เน็ต งวด 4</t>
  </si>
  <si>
    <t>ค่าติดตั้งระบบ ห้องอุบัติเหตุ</t>
  </si>
  <si>
    <t>(net work)</t>
  </si>
  <si>
    <t>6602-0023</t>
  </si>
  <si>
    <t>ค่าติดตั้งระบบ ห้อง OPD</t>
  </si>
  <si>
    <t>6512-0208</t>
  </si>
  <si>
    <t>SI22-22648</t>
  </si>
  <si>
    <t>82210013963</t>
  </si>
  <si>
    <t>IV6541375</t>
  </si>
  <si>
    <t>PB6511025</t>
  </si>
  <si>
    <t>DSH6501767</t>
  </si>
  <si>
    <t>0033176</t>
  </si>
  <si>
    <t>PIN2234377</t>
  </si>
  <si>
    <t>SI22-22975</t>
  </si>
  <si>
    <t>IV6543575</t>
  </si>
  <si>
    <t>IV65103289</t>
  </si>
  <si>
    <t>1304370</t>
  </si>
  <si>
    <t>105221000723</t>
  </si>
  <si>
    <t>101221001602</t>
  </si>
  <si>
    <t>IU2101709</t>
  </si>
  <si>
    <t>1310703317</t>
  </si>
  <si>
    <t>9110422755</t>
  </si>
  <si>
    <t>9110422756</t>
  </si>
  <si>
    <t>PIN2234428</t>
  </si>
  <si>
    <t>3000602047</t>
  </si>
  <si>
    <t>3000602960</t>
  </si>
  <si>
    <t>INV-L-IM\2022111211</t>
  </si>
  <si>
    <t>3-2201776</t>
  </si>
  <si>
    <t>3000596631</t>
  </si>
  <si>
    <t>1310700382</t>
  </si>
  <si>
    <t>IST220026012</t>
  </si>
  <si>
    <t>749388</t>
  </si>
  <si>
    <t>IV6546295</t>
  </si>
  <si>
    <t>651120530</t>
  </si>
  <si>
    <t>INV-L-IM\2022122486</t>
  </si>
  <si>
    <t>65044815</t>
  </si>
  <si>
    <t>31I22065985</t>
  </si>
  <si>
    <t>PL651200417</t>
  </si>
  <si>
    <t>3000615672</t>
  </si>
  <si>
    <t>3000613756</t>
  </si>
  <si>
    <t>TI221210379</t>
  </si>
  <si>
    <t>3000616451</t>
  </si>
  <si>
    <t>3000616359</t>
  </si>
  <si>
    <t>651222A1-00057</t>
  </si>
  <si>
    <t>660122A4-00039</t>
  </si>
  <si>
    <t>661222A4-00018</t>
  </si>
  <si>
    <t>20/6</t>
  </si>
  <si>
    <t>20/4</t>
  </si>
  <si>
    <t>48846334</t>
  </si>
  <si>
    <t>48846335</t>
  </si>
  <si>
    <t>9/3/2566</t>
  </si>
  <si>
    <t>48846343</t>
  </si>
  <si>
    <t>48846344</t>
  </si>
  <si>
    <t xml:space="preserve">หจก.ต้นไผ่บริการ </t>
  </si>
  <si>
    <t xml:space="preserve">ค่าน้ามัน </t>
  </si>
  <si>
    <t>เดือน กพ.</t>
  </si>
  <si>
    <t>8/3/2566</t>
  </si>
  <si>
    <t>บริษัท ดูวอนไทย จำกัด</t>
  </si>
  <si>
    <t>DW011/2566</t>
  </si>
  <si>
    <t>DV6602/00055</t>
  </si>
  <si>
    <t>6511-1068,1070,1073,1075,1077</t>
  </si>
  <si>
    <t>48846312</t>
  </si>
  <si>
    <t>59/2917</t>
  </si>
  <si>
    <t>643816</t>
  </si>
  <si>
    <t>643857</t>
  </si>
  <si>
    <t>650122</t>
  </si>
  <si>
    <t>63/0235</t>
  </si>
  <si>
    <t>ปรับปรุงห้องเก็บอุปกร์หน่วยไต</t>
  </si>
  <si>
    <t>48846345</t>
  </si>
  <si>
    <t>48846346</t>
  </si>
  <si>
    <t>SP22120121</t>
  </si>
  <si>
    <t>10/3/2566</t>
  </si>
  <si>
    <t>48846353</t>
  </si>
  <si>
    <t>49392682</t>
  </si>
  <si>
    <t>104220700544</t>
  </si>
  <si>
    <t>49392587</t>
  </si>
  <si>
    <t>49392689</t>
  </si>
  <si>
    <t>49392690</t>
  </si>
  <si>
    <t>49392691</t>
  </si>
  <si>
    <t>13/3/2566</t>
  </si>
  <si>
    <t>49392693</t>
  </si>
  <si>
    <t>49392694</t>
  </si>
  <si>
    <t>49392696</t>
  </si>
  <si>
    <t>49392697</t>
  </si>
  <si>
    <t>101221000845</t>
  </si>
  <si>
    <t>103221000491</t>
  </si>
  <si>
    <t>101221200902</t>
  </si>
  <si>
    <t>5337560076A</t>
  </si>
  <si>
    <t>1310841402</t>
  </si>
  <si>
    <t>1310472810</t>
  </si>
  <si>
    <t>111178092</t>
  </si>
  <si>
    <t>9110413680</t>
  </si>
  <si>
    <t>01GM1222022023101</t>
  </si>
  <si>
    <t>3000595395</t>
  </si>
  <si>
    <t>3000595926</t>
  </si>
  <si>
    <t xml:space="preserve"> IV6510470</t>
  </si>
  <si>
    <t>T6510/12708</t>
  </si>
  <si>
    <t>บริษัท ไบโอฟาร์ม เคมิคัลส์ จำกัด</t>
  </si>
  <si>
    <t>111183451</t>
  </si>
  <si>
    <t>IV6542288</t>
  </si>
  <si>
    <t>749499</t>
  </si>
  <si>
    <t>IV22-53434</t>
  </si>
  <si>
    <t>IV22-49811</t>
  </si>
  <si>
    <t>651111009</t>
  </si>
  <si>
    <t>PIN2234104</t>
  </si>
  <si>
    <t>T6510/12315</t>
  </si>
  <si>
    <t>C65100450</t>
  </si>
  <si>
    <t>SI14/2222389</t>
  </si>
  <si>
    <t>8101692158</t>
  </si>
  <si>
    <t>8221061025</t>
  </si>
  <si>
    <t>8101692157</t>
  </si>
  <si>
    <t>8221061024</t>
  </si>
  <si>
    <t>01GM1222022022554</t>
  </si>
  <si>
    <t>651117896</t>
  </si>
  <si>
    <t>6502766</t>
  </si>
  <si>
    <t>IVU-65042495</t>
  </si>
  <si>
    <t>V00008874</t>
  </si>
  <si>
    <t>31I22057137</t>
  </si>
  <si>
    <t>SI14/2224237</t>
  </si>
  <si>
    <t>IVU-65043069</t>
  </si>
  <si>
    <t>6511-88</t>
  </si>
  <si>
    <t>8101720563</t>
  </si>
  <si>
    <t>8221116440</t>
  </si>
  <si>
    <t>SI22-70913</t>
  </si>
  <si>
    <t>748069</t>
  </si>
  <si>
    <t>1065026482</t>
  </si>
  <si>
    <t>DSH6501787</t>
  </si>
  <si>
    <t>3000596339</t>
  </si>
  <si>
    <t>3000596706</t>
  </si>
  <si>
    <t>01GM1222022023414</t>
  </si>
  <si>
    <t>S-11-0629/65</t>
  </si>
  <si>
    <t>1310797689</t>
  </si>
  <si>
    <t>V00009121</t>
  </si>
  <si>
    <t>1310803744</t>
  </si>
  <si>
    <t>บริษัท ไทรอัมพ์ ซัพพลาย จำกัด</t>
  </si>
  <si>
    <t>22-0860</t>
  </si>
  <si>
    <t>ช.66/01856</t>
  </si>
  <si>
    <t>1310846892</t>
  </si>
  <si>
    <t>IVU-65049238</t>
  </si>
  <si>
    <t>PIN2239825</t>
  </si>
  <si>
    <t>S-12-0423/65</t>
  </si>
  <si>
    <t>112212002431</t>
  </si>
  <si>
    <t>M2212/0105</t>
  </si>
  <si>
    <t>PB6512500</t>
  </si>
  <si>
    <t>IV65120713</t>
  </si>
  <si>
    <t xml:space="preserve"> IV6512457</t>
  </si>
  <si>
    <t>IV6552133</t>
  </si>
  <si>
    <t>8370551218</t>
  </si>
  <si>
    <t>T6512/10237</t>
  </si>
  <si>
    <t>โรงงานเภสัชกรมแหลมทองการแพทย์ จำกัด</t>
  </si>
  <si>
    <t>IV6512/0108</t>
  </si>
  <si>
    <t>4508001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</si>
  <si>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</si>
  <si>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49392705</t>
  </si>
  <si>
    <t>49392707</t>
  </si>
  <si>
    <t>SV006600100000238</t>
  </si>
  <si>
    <t>4932709</t>
  </si>
  <si>
    <t xml:space="preserve">เดือน มี.ค </t>
  </si>
  <si>
    <t>20/3/2566</t>
  </si>
  <si>
    <t>ร้านสุพจน์แอร์มอเตอร์แอนด์เซอร์วิส</t>
  </si>
  <si>
    <t>013/0605</t>
  </si>
  <si>
    <t>013/0604</t>
  </si>
  <si>
    <t>2/41</t>
  </si>
  <si>
    <t>งวดที่ 5/12</t>
  </si>
  <si>
    <t>W66-02-003</t>
  </si>
  <si>
    <t>5/10</t>
  </si>
  <si>
    <t>SI01/65110292</t>
  </si>
  <si>
    <t>บริษัท  บีเจเอส เมดิคอล</t>
  </si>
  <si>
    <t>331227400582</t>
  </si>
  <si>
    <t>22-12-029</t>
  </si>
  <si>
    <t>02680605</t>
  </si>
  <si>
    <t>21/3/2566</t>
  </si>
  <si>
    <t>IV23-06166</t>
  </si>
  <si>
    <t>TH6505/0674</t>
  </si>
  <si>
    <t>49392712</t>
  </si>
  <si>
    <t>10153126</t>
  </si>
  <si>
    <t>49392717</t>
  </si>
  <si>
    <t>49392721</t>
  </si>
  <si>
    <t>49392724</t>
  </si>
  <si>
    <t>49392725</t>
  </si>
  <si>
    <t>6600346</t>
  </si>
  <si>
    <t>เบิกจังหวัด กองทุนยาเสพย์ติด 22/3/2566 ที่รอ.462</t>
  </si>
  <si>
    <t>SI22-17060</t>
  </si>
  <si>
    <t>IV6529213</t>
  </si>
  <si>
    <t>064/35</t>
  </si>
  <si>
    <t>บริษัทไอโอซอลล์มาร์เก็ตติ้ง</t>
  </si>
  <si>
    <t>20-23/3/2566</t>
  </si>
  <si>
    <t>IV6603/00135</t>
  </si>
  <si>
    <t>คำหล้า  เขียวสนาม</t>
  </si>
  <si>
    <t>สุกัญญา แสนคำ</t>
  </si>
  <si>
    <t>11/66</t>
  </si>
  <si>
    <t>9/66</t>
  </si>
  <si>
    <t>20/11</t>
  </si>
  <si>
    <t>20/10</t>
  </si>
  <si>
    <t>6/04</t>
  </si>
  <si>
    <t>IV6600314</t>
  </si>
  <si>
    <t>IV6600313</t>
  </si>
  <si>
    <t>6/01</t>
  </si>
  <si>
    <t>อนันต์วุฒน์  สมิทธ์สมบูรณ์</t>
  </si>
  <si>
    <t>ค่าวัสดุอื่นๆ</t>
  </si>
  <si>
    <t>กฤษณา  สื่อสาร</t>
  </si>
  <si>
    <t>6-23/2/2566</t>
  </si>
  <si>
    <t>7/66</t>
  </si>
  <si>
    <t>5/04</t>
  </si>
  <si>
    <t>ไทปันซัมมิท</t>
  </si>
  <si>
    <t>TP660214066</t>
  </si>
  <si>
    <t>4/66</t>
  </si>
  <si>
    <t>3-8/2/2566</t>
  </si>
  <si>
    <t>13-14/3/2566</t>
  </si>
  <si>
    <t>สุพัตรา  ไชยาง</t>
  </si>
  <si>
    <t>สังคม  สังขศิลา</t>
  </si>
  <si>
    <t>เงินบริจาค</t>
  </si>
  <si>
    <t>12-30/1/2566</t>
  </si>
  <si>
    <t>ค่าสำนักงาน</t>
  </si>
  <si>
    <t>001/006</t>
  </si>
  <si>
    <t>2/66</t>
  </si>
  <si>
    <t>63310</t>
  </si>
  <si>
    <t>26-30/1/2566</t>
  </si>
  <si>
    <t>1-8 /12/2566</t>
  </si>
  <si>
    <t>SV0066001000000254</t>
  </si>
  <si>
    <t>3-18/1/2566</t>
  </si>
  <si>
    <t>ค่าวัสดุงานครัว</t>
  </si>
  <si>
    <t>20/1</t>
  </si>
  <si>
    <t>02/04</t>
  </si>
  <si>
    <t>จ้างเหมาซ่อมครุภัณฑ์การแพทย์</t>
  </si>
  <si>
    <t>จ้างเหมาซ่อมแซมอาคาร</t>
  </si>
  <si>
    <t>157/65</t>
  </si>
  <si>
    <t>24/65</t>
  </si>
  <si>
    <t>อัจฉรา สุวรรณศรี</t>
  </si>
  <si>
    <t>1/2566</t>
  </si>
  <si>
    <t>ผ่องศรี  ขันโมลี</t>
  </si>
  <si>
    <t>18-26/1/2566</t>
  </si>
  <si>
    <t>วันชัยการเกษตร</t>
  </si>
  <si>
    <t>651022A4-00038</t>
  </si>
  <si>
    <t>116/65</t>
  </si>
  <si>
    <t>เทคนิคซาวส์</t>
  </si>
  <si>
    <t>วี.เอส.พี.ทรัพย์ไพศาล ซัพพลาย แอนด์เซอร์วิส</t>
  </si>
  <si>
    <t>ค่าครุภัณฑ์ก่อสร้าง</t>
  </si>
  <si>
    <t>บี.เค.แพร่มาร์เก็ตติ้ง (สนงใหญ่)</t>
  </si>
  <si>
    <t>ค่าครุภัณฑ์ยานพาหนะ</t>
  </si>
  <si>
    <t>บริษัท หาญ เอ็นจิเนียริ่ง โซลูชั่น จำกัด (มหาชน)</t>
  </si>
  <si>
    <t>6-16/12/2565</t>
  </si>
  <si>
    <t>ทันใจการพิมพ์</t>
  </si>
  <si>
    <t>060/41</t>
  </si>
  <si>
    <t>060/40</t>
  </si>
  <si>
    <t>060/36</t>
  </si>
  <si>
    <t>12/01</t>
  </si>
  <si>
    <t>12/07</t>
  </si>
  <si>
    <t>12/11</t>
  </si>
  <si>
    <t>ค่าวัสดุยานพาหนะ</t>
  </si>
  <si>
    <t>02/01</t>
  </si>
  <si>
    <t>27/25</t>
  </si>
  <si>
    <t>02/02</t>
  </si>
  <si>
    <t>SI22-27593</t>
  </si>
  <si>
    <t>MT/MY22/01578</t>
  </si>
  <si>
    <t>49392735</t>
  </si>
  <si>
    <t>49392737</t>
  </si>
  <si>
    <t>49392749</t>
  </si>
  <si>
    <t>103221200649</t>
  </si>
  <si>
    <t>23/3/2566</t>
  </si>
  <si>
    <t>49392759</t>
  </si>
  <si>
    <t>IVR0558</t>
  </si>
  <si>
    <t xml:space="preserve">นักรบอาร์ต </t>
  </si>
  <si>
    <t>01/15</t>
  </si>
  <si>
    <t>01/14</t>
  </si>
  <si>
    <t>4932761</t>
  </si>
  <si>
    <t>IV6512/00169</t>
  </si>
  <si>
    <t>IV6510/00019</t>
  </si>
  <si>
    <t>IV6510/00016</t>
  </si>
  <si>
    <t>มหาวิทยาลัยมหิดล</t>
  </si>
  <si>
    <t>ใบส่งของ</t>
  </si>
  <si>
    <t>1311095518</t>
  </si>
  <si>
    <t>1311097364</t>
  </si>
  <si>
    <t>1311111408</t>
  </si>
  <si>
    <t>1311120806</t>
  </si>
  <si>
    <t>1311194164</t>
  </si>
  <si>
    <t>1311198436</t>
  </si>
  <si>
    <t>1311201831</t>
  </si>
  <si>
    <t>1311222082</t>
  </si>
  <si>
    <t>ช.66/05846</t>
  </si>
  <si>
    <t>ช.66/05845</t>
  </si>
  <si>
    <t>48846200</t>
  </si>
  <si>
    <t>IN-152930</t>
  </si>
  <si>
    <t>บจก.พิจิตร เดนตัล 2005</t>
  </si>
  <si>
    <t>IV2303139</t>
  </si>
  <si>
    <t>IV6601/00110</t>
  </si>
  <si>
    <t>บริษัท ไอโปร เทคโนโลยี จำกัด</t>
  </si>
  <si>
    <t>6601-002</t>
  </si>
  <si>
    <t>จ้างบำรุงรักษาและต่ออายุ (License)</t>
  </si>
  <si>
    <t xml:space="preserve">ร้านถาวรเฟอร์นิเจอร์ </t>
  </si>
  <si>
    <t>ค่าจ้างเหมาทำของ</t>
  </si>
  <si>
    <t>06/07</t>
  </si>
  <si>
    <t>06/09</t>
  </si>
  <si>
    <t>06/11</t>
  </si>
  <si>
    <t>06/20</t>
  </si>
  <si>
    <t>06/22</t>
  </si>
  <si>
    <t>บริษัท บีทีแอล เมดิคอล เทคโนโลยี จำกัด</t>
  </si>
  <si>
    <t>2022-911</t>
  </si>
  <si>
    <t>SI14/2220592</t>
  </si>
  <si>
    <t>101221000212</t>
  </si>
  <si>
    <t xml:space="preserve"> PIS221003-140</t>
  </si>
  <si>
    <t xml:space="preserve"> MIS221003-117</t>
  </si>
  <si>
    <t>OH222022003619</t>
  </si>
  <si>
    <t>1310484477</t>
  </si>
  <si>
    <t>บริษัทไบโอจีนีเทค จำกัด</t>
  </si>
  <si>
    <t>IV-650022201</t>
  </si>
  <si>
    <t>31I22053383</t>
  </si>
  <si>
    <t>31I22052930</t>
  </si>
  <si>
    <t>3000585317</t>
  </si>
  <si>
    <t>651103944</t>
  </si>
  <si>
    <t>PB6509552</t>
  </si>
  <si>
    <t>OH222022004504</t>
  </si>
  <si>
    <t>16-30/3/2566</t>
  </si>
  <si>
    <t>โควิท-19</t>
  </si>
  <si>
    <t>08/36</t>
  </si>
  <si>
    <t>064/21</t>
  </si>
  <si>
    <t>20/12</t>
  </si>
  <si>
    <t>12/66</t>
  </si>
  <si>
    <t>10/035</t>
  </si>
  <si>
    <t>S660201</t>
  </si>
  <si>
    <t>S660202</t>
  </si>
  <si>
    <t>บายวันคอมพิวเตอร์ แอนด์เน็ตเวิร์ค</t>
  </si>
  <si>
    <t>IV6603-0063</t>
  </si>
  <si>
    <t>2/15</t>
  </si>
  <si>
    <t>IV066/011</t>
  </si>
  <si>
    <t>IV066/010</t>
  </si>
  <si>
    <t>กิตติสิทธิ์ เอ็นเตอร์ไพรส์ จำกัด</t>
  </si>
  <si>
    <t>23-143</t>
  </si>
  <si>
    <t>03/66</t>
  </si>
  <si>
    <t>2023-009</t>
  </si>
  <si>
    <t>ค่าครุภัณฑ์การเกษตร</t>
  </si>
  <si>
    <t>3/47</t>
  </si>
  <si>
    <t>6/34</t>
  </si>
  <si>
    <t>รัชฎาภรณ์  ดีพลงาม</t>
  </si>
  <si>
    <t>27-28/3/2566</t>
  </si>
  <si>
    <t>BX00068</t>
  </si>
  <si>
    <t>2023-008</t>
  </si>
  <si>
    <t>49392776</t>
  </si>
  <si>
    <t>49392779</t>
  </si>
  <si>
    <t>S010765001</t>
  </si>
  <si>
    <t>งบค่าเสื่อม 65</t>
  </si>
  <si>
    <t>48846250</t>
  </si>
  <si>
    <t>102221101290</t>
  </si>
  <si>
    <t>TH6512/0130</t>
  </si>
  <si>
    <t>112212000495</t>
  </si>
  <si>
    <t>DIS221206-131</t>
  </si>
  <si>
    <t>1310871424</t>
  </si>
  <si>
    <t>8101759371</t>
  </si>
  <si>
    <t>PL651100915</t>
  </si>
  <si>
    <t>3000607796</t>
  </si>
  <si>
    <t>3000607151</t>
  </si>
  <si>
    <t>3000607642</t>
  </si>
  <si>
    <t>IU2111865</t>
  </si>
  <si>
    <t>IV66/00595</t>
  </si>
  <si>
    <t>8370550648</t>
  </si>
  <si>
    <t>IVU-65048339</t>
  </si>
  <si>
    <t xml:space="preserve">วิสาหกิจชุมชนแปรรูปสมุนไพรโนนสูง </t>
  </si>
  <si>
    <t>10/4/256</t>
  </si>
  <si>
    <t>753154</t>
  </si>
  <si>
    <t>1306708</t>
  </si>
  <si>
    <t xml:space="preserve"> MIS221208-158</t>
  </si>
  <si>
    <t>A-12-0377/65</t>
  </si>
  <si>
    <t>VIV122121280</t>
  </si>
  <si>
    <t>101221201073</t>
  </si>
  <si>
    <t>1310989741</t>
  </si>
  <si>
    <t>31I22066930</t>
  </si>
  <si>
    <t>ML22122828</t>
  </si>
  <si>
    <t>SI22-27326</t>
  </si>
  <si>
    <t>IVU-65050417</t>
  </si>
  <si>
    <t>112212004567</t>
  </si>
  <si>
    <t>OH222022004790</t>
  </si>
  <si>
    <t>8370555901</t>
  </si>
  <si>
    <t>1311066148</t>
  </si>
  <si>
    <t>1311006175</t>
  </si>
  <si>
    <t>1310984950</t>
  </si>
  <si>
    <t>ช.66/03875</t>
  </si>
  <si>
    <t>เขียนเช็คแล้ว</t>
  </si>
  <si>
    <t>1311050705</t>
  </si>
  <si>
    <t>1311047691</t>
  </si>
  <si>
    <t>1311081012</t>
  </si>
  <si>
    <t>1311043087</t>
  </si>
  <si>
    <t>1311050278</t>
  </si>
  <si>
    <t>INVS6601015</t>
  </si>
  <si>
    <t>INVS6601016</t>
  </si>
  <si>
    <t>INVS6602003</t>
  </si>
  <si>
    <t>เครือข่ายวิสาหกิจชุมชนสวนป่าครัวเรือนจังหวัดร้อยเอ็ด</t>
  </si>
  <si>
    <t>Kampang1/2566</t>
  </si>
  <si>
    <t>NONGTO4/2566</t>
  </si>
  <si>
    <t>วิสาหกิจชุมชนกลุ่มปลูกพืชอินทรีย์ บ้านดอนดู่</t>
  </si>
  <si>
    <t>Dondu 1/2566</t>
  </si>
  <si>
    <t>วิสาหกิจชุมชนกลุ่มบ้านเหม้า หมู่ 7 เกษตรอินทรีย์</t>
  </si>
  <si>
    <t>Banmao 2/2566</t>
  </si>
  <si>
    <t>วิสาหกิจชุมชนสมุนไพรธวัสดินแดง</t>
  </si>
  <si>
    <t>Thawatdindang 1/2566</t>
  </si>
  <si>
    <t>NONGTO5/2567</t>
  </si>
  <si>
    <t>1311154530</t>
  </si>
  <si>
    <t>1311181950</t>
  </si>
  <si>
    <t>1311168904</t>
  </si>
  <si>
    <t>1311262594</t>
  </si>
  <si>
    <t>1311239475</t>
  </si>
  <si>
    <t>1311212595</t>
  </si>
  <si>
    <t>1311386197</t>
  </si>
  <si>
    <t>นางสาวแตงอ่อน  พิศเพ็ง</t>
  </si>
  <si>
    <t>TANG1/2566</t>
  </si>
  <si>
    <t>Banmao 1/2566</t>
  </si>
  <si>
    <t>ช.66/04187</t>
  </si>
  <si>
    <t>IV650504720</t>
  </si>
  <si>
    <t>31I22042111</t>
  </si>
  <si>
    <t>31I22042607</t>
  </si>
  <si>
    <t>IST220023243</t>
  </si>
  <si>
    <t xml:space="preserve"> IV6511324</t>
  </si>
  <si>
    <t>01GM1222022025604</t>
  </si>
  <si>
    <t>01GM1222022024616</t>
  </si>
  <si>
    <t>3000598738</t>
  </si>
  <si>
    <t>ML22111849</t>
  </si>
  <si>
    <t>0033333</t>
  </si>
  <si>
    <t>VIV122110951</t>
  </si>
  <si>
    <t>111195903</t>
  </si>
  <si>
    <t>8370545592</t>
  </si>
  <si>
    <t>DIS22114-084</t>
  </si>
  <si>
    <t>V00009120</t>
  </si>
  <si>
    <t>9110422754</t>
  </si>
  <si>
    <t>6503063</t>
  </si>
  <si>
    <t>8101738607</t>
  </si>
  <si>
    <t>8221133552</t>
  </si>
  <si>
    <t>3000601011</t>
  </si>
  <si>
    <t>3000601287</t>
  </si>
  <si>
    <t>3000602082</t>
  </si>
  <si>
    <t>IU2111176</t>
  </si>
  <si>
    <t>3000601802</t>
  </si>
  <si>
    <t>IST220023249</t>
  </si>
  <si>
    <t>IST220023012</t>
  </si>
  <si>
    <t>31I22059995</t>
  </si>
  <si>
    <t>3000601175</t>
  </si>
  <si>
    <t>3000600698</t>
  </si>
  <si>
    <t>T6511/12160</t>
  </si>
  <si>
    <t>11199193</t>
  </si>
  <si>
    <t>9110423857</t>
  </si>
  <si>
    <t>31I22062602</t>
  </si>
  <si>
    <t>IV651104083</t>
  </si>
  <si>
    <t>IV22-55779</t>
  </si>
  <si>
    <t>VIV122111655</t>
  </si>
  <si>
    <t>9110423860</t>
  </si>
  <si>
    <t>IV65120043</t>
  </si>
  <si>
    <t>PL651100599</t>
  </si>
  <si>
    <t>T6511/12292</t>
  </si>
  <si>
    <t>104221100441</t>
  </si>
  <si>
    <t>IVU-65049513</t>
  </si>
  <si>
    <t>651133648</t>
  </si>
  <si>
    <t>311227401417</t>
  </si>
  <si>
    <t>661002595</t>
  </si>
  <si>
    <t>661005899</t>
  </si>
  <si>
    <t>297</t>
  </si>
  <si>
    <t>8230101490</t>
  </si>
  <si>
    <t>INV-L-IM\2023011997</t>
  </si>
  <si>
    <t>SV002130</t>
  </si>
  <si>
    <t>IV66011339</t>
  </si>
  <si>
    <t>102230102431</t>
  </si>
  <si>
    <t>ร้านสมุนไพรธงทอง</t>
  </si>
  <si>
    <t>PT6602/0006</t>
  </si>
  <si>
    <t>661016821</t>
  </si>
  <si>
    <t>310237401325</t>
  </si>
  <si>
    <t>8230300374</t>
  </si>
  <si>
    <t>TI221112633</t>
  </si>
  <si>
    <t>1065028761</t>
  </si>
  <si>
    <t>PB6511464</t>
  </si>
  <si>
    <t>3000603656</t>
  </si>
  <si>
    <t>3000602902</t>
  </si>
  <si>
    <t>750976</t>
  </si>
  <si>
    <t>101221102562</t>
  </si>
  <si>
    <t>T6511/12650</t>
  </si>
  <si>
    <t>INV-L-IM\2022112320</t>
  </si>
  <si>
    <t>IV22-55617</t>
  </si>
  <si>
    <t>8370556375</t>
  </si>
  <si>
    <t>PB6512127</t>
  </si>
  <si>
    <t>IST220035021</t>
  </si>
  <si>
    <t>8101776578</t>
  </si>
  <si>
    <t>8221212132</t>
  </si>
  <si>
    <t>บริษัท นีโอเน็ตเวิร์ค จำกัด</t>
  </si>
  <si>
    <t>IV66-03-10</t>
  </si>
  <si>
    <t>IV66-03-09</t>
  </si>
  <si>
    <t>ปรับปรุงลานจอดรถบริเวณด้านข้างไตเทียม</t>
  </si>
  <si>
    <t>ปรับปรุงอาคารู้ป่วยนอกชั้น 4 แผนกเด็ก</t>
  </si>
  <si>
    <t>บริษัท กิตติสิทธิ์ เอ็นเตอร์ไพรส์จำกัด</t>
  </si>
  <si>
    <t>ค่าจ้างเหมาบริการบำรุงลิฟท์ (งวดที่6/12</t>
  </si>
  <si>
    <t>IV6601107</t>
  </si>
  <si>
    <t>IVN650536</t>
  </si>
  <si>
    <t>IV6511116</t>
  </si>
  <si>
    <t>23-01-070</t>
  </si>
  <si>
    <t>บริษัท โซลูชั่น เมดิคอล แอนด์ เซอร์วิส จำกัด</t>
  </si>
  <si>
    <t>IV660101</t>
  </si>
  <si>
    <t>บริษัท ออร์โธเอ็นเตอร์ไพรส์ จำกัด</t>
  </si>
  <si>
    <t>EIN2022120018</t>
  </si>
  <si>
    <t>IV6501943</t>
  </si>
  <si>
    <t>IV651213-006</t>
  </si>
  <si>
    <t>บริษัท เดรเกอร์ เมดิคัล (ประเทศไทย) จำกัด</t>
  </si>
  <si>
    <t>SE2211-133</t>
  </si>
  <si>
    <t>IV6512037</t>
  </si>
  <si>
    <t>IV651222-002</t>
  </si>
  <si>
    <t>65122010</t>
  </si>
  <si>
    <t>บริษัท ตะวันแม็คไวสซ์ จำกัด</t>
  </si>
  <si>
    <t>IVT-2212232</t>
  </si>
  <si>
    <t>รับเหมาติดตั้งงระบบพยาบาล</t>
  </si>
  <si>
    <t>Nures Cell</t>
  </si>
  <si>
    <t>6603-0063</t>
  </si>
  <si>
    <t>6600051</t>
  </si>
  <si>
    <t>07/48</t>
  </si>
  <si>
    <t>IV6600034</t>
  </si>
  <si>
    <t>IV660116-009</t>
  </si>
  <si>
    <t>BX00041</t>
  </si>
  <si>
    <t>กาญจน์ทวี</t>
  </si>
  <si>
    <t>6603-1661</t>
  </si>
  <si>
    <t>IB0002362</t>
  </si>
  <si>
    <t>TP660303021</t>
  </si>
  <si>
    <t>ทันใจการพิมพ์ จำกัด</t>
  </si>
  <si>
    <t>2023-007</t>
  </si>
  <si>
    <t>TI0223174</t>
  </si>
  <si>
    <t>IV6603/00022</t>
  </si>
  <si>
    <t>TI0323208</t>
  </si>
  <si>
    <t>3/24</t>
  </si>
  <si>
    <t>จ้างงเหมาเปลี่ยนน้ำมันรางลิฟท์</t>
  </si>
  <si>
    <t>6/29</t>
  </si>
  <si>
    <t>03/14</t>
  </si>
  <si>
    <t>28/8</t>
  </si>
  <si>
    <t>03/13</t>
  </si>
  <si>
    <t>1/27</t>
  </si>
  <si>
    <t>28/9</t>
  </si>
  <si>
    <t>5338213039 A</t>
  </si>
  <si>
    <t>5338211623A</t>
  </si>
  <si>
    <t>02670862</t>
  </si>
  <si>
    <t>TP660111022</t>
  </si>
  <si>
    <t>6600308</t>
  </si>
  <si>
    <t>66011210</t>
  </si>
  <si>
    <t>IV6201950</t>
  </si>
  <si>
    <t>IV6600001</t>
  </si>
  <si>
    <t>IV660112-002</t>
  </si>
  <si>
    <t>IV6600045</t>
  </si>
  <si>
    <t>6601011</t>
  </si>
  <si>
    <t>WW 01381</t>
  </si>
  <si>
    <t>IV6601232</t>
  </si>
  <si>
    <t>IV22-11-1563</t>
  </si>
  <si>
    <t>251</t>
  </si>
  <si>
    <t>751455</t>
  </si>
  <si>
    <t>VIV122112525</t>
  </si>
  <si>
    <t>SI22-78269</t>
  </si>
  <si>
    <t>0033589</t>
  </si>
  <si>
    <t>8221102426</t>
  </si>
  <si>
    <t>1310871587</t>
  </si>
  <si>
    <t>111198979</t>
  </si>
  <si>
    <t>3000605837</t>
  </si>
  <si>
    <t>3000604830</t>
  </si>
  <si>
    <t>3000606299</t>
  </si>
  <si>
    <t>B26512141</t>
  </si>
  <si>
    <t>651128570</t>
  </si>
  <si>
    <t>PIN2239322</t>
  </si>
  <si>
    <t>T6512/10451</t>
  </si>
  <si>
    <t>A653484</t>
  </si>
  <si>
    <t>25/4/256</t>
  </si>
  <si>
    <t>105221200152</t>
  </si>
  <si>
    <t>PL651200069</t>
  </si>
  <si>
    <t>C65120206</t>
  </si>
  <si>
    <t>752801</t>
  </si>
  <si>
    <t>VIV122112444</t>
  </si>
  <si>
    <t>31I22064370</t>
  </si>
  <si>
    <t>IVU-65050801</t>
  </si>
  <si>
    <t>3000610665</t>
  </si>
  <si>
    <t>IVU-65049060</t>
  </si>
  <si>
    <t>258</t>
  </si>
  <si>
    <t>IVU-66000536</t>
  </si>
  <si>
    <t>T6601/10265</t>
  </si>
  <si>
    <t>3000620019</t>
  </si>
  <si>
    <t>9110431680</t>
  </si>
  <si>
    <t>9110431681</t>
  </si>
  <si>
    <t>9110431679</t>
  </si>
  <si>
    <t>3000620764</t>
  </si>
  <si>
    <t>3000621267</t>
  </si>
  <si>
    <t>3000620133</t>
  </si>
  <si>
    <t>3000621845</t>
  </si>
  <si>
    <t>3000621912</t>
  </si>
  <si>
    <t>8101834461</t>
  </si>
  <si>
    <t>8230101806</t>
  </si>
  <si>
    <t>IV6601-0291</t>
  </si>
  <si>
    <t>IV2302-001</t>
  </si>
  <si>
    <t>INV6601-1183</t>
  </si>
  <si>
    <t>INV6601-1179</t>
  </si>
  <si>
    <t>INV6601-1176</t>
  </si>
  <si>
    <t>INV6602-0088</t>
  </si>
  <si>
    <t>INV6601-1284</t>
  </si>
  <si>
    <t>INV6512-0485</t>
  </si>
  <si>
    <t>INV6601-0139</t>
  </si>
  <si>
    <t>INV6601-1020</t>
  </si>
  <si>
    <t>INV66210-0340</t>
  </si>
  <si>
    <t>INV6112-0354</t>
  </si>
  <si>
    <t>1310863165</t>
  </si>
  <si>
    <t>010623</t>
  </si>
  <si>
    <t>6600035</t>
  </si>
  <si>
    <t>IV2301421</t>
  </si>
  <si>
    <t>บริษัท ดรีทแฮล์ม เคลเลอร์ โลจิสติกส์ จำกัด</t>
  </si>
  <si>
    <t>3000622835</t>
  </si>
  <si>
    <t>พรอสฟาร์มา จำกัด</t>
  </si>
  <si>
    <t>INV-L-IM\2023011346</t>
  </si>
  <si>
    <t>31I23005605</t>
  </si>
  <si>
    <t>IVU-66000795</t>
  </si>
  <si>
    <t>101230100521</t>
  </si>
  <si>
    <t>31I23001999</t>
  </si>
  <si>
    <t>ML22111851</t>
  </si>
  <si>
    <t>ML23011931</t>
  </si>
  <si>
    <t>8230102395</t>
  </si>
  <si>
    <t>01GM1222023000804</t>
  </si>
  <si>
    <t>IV6512328</t>
  </si>
  <si>
    <t>IV6601011</t>
  </si>
  <si>
    <t>IV6601010</t>
  </si>
  <si>
    <t>SI01/65090256</t>
  </si>
  <si>
    <t>IV6604030</t>
  </si>
  <si>
    <t>SC66010608</t>
  </si>
  <si>
    <t>IV660100945</t>
  </si>
  <si>
    <t>IV6501906</t>
  </si>
  <si>
    <t>IV6504912</t>
  </si>
  <si>
    <t>22-12-043</t>
  </si>
  <si>
    <t>IV6512165</t>
  </si>
  <si>
    <t>IV66-01001</t>
  </si>
  <si>
    <t>6602-0856</t>
  </si>
  <si>
    <t>6602-0903,6602-0936,6602-0933</t>
  </si>
  <si>
    <t>BI302476-3020480</t>
  </si>
  <si>
    <t>ค่าเช่าใช้บริการอินเตอร์เน็ต งวด 5</t>
  </si>
  <si>
    <t>WIN1866032005664</t>
  </si>
  <si>
    <t>9110431255</t>
  </si>
  <si>
    <t>PIN2241238</t>
  </si>
  <si>
    <t>9110430182</t>
  </si>
  <si>
    <t>IST220051035</t>
  </si>
  <si>
    <t>T6512/11999</t>
  </si>
  <si>
    <t>66000418</t>
  </si>
  <si>
    <t>102221201824</t>
  </si>
  <si>
    <t>755817</t>
  </si>
  <si>
    <t>IVU-65050998</t>
  </si>
  <si>
    <t xml:space="preserve"> IV6512516</t>
  </si>
  <si>
    <t>9110430487</t>
  </si>
  <si>
    <t>PIN2241364</t>
  </si>
  <si>
    <t>IST220051043</t>
  </si>
  <si>
    <t>101221201451</t>
  </si>
  <si>
    <t>PIN2301790</t>
  </si>
  <si>
    <t>3000623397</t>
  </si>
  <si>
    <t>2/5/266</t>
  </si>
  <si>
    <t>PL660100382</t>
  </si>
  <si>
    <t xml:space="preserve"> IV6601121</t>
  </si>
  <si>
    <t>3000622856</t>
  </si>
  <si>
    <t>3000622399</t>
  </si>
  <si>
    <t>PIN2301353</t>
  </si>
  <si>
    <t>3000625117</t>
  </si>
  <si>
    <t>6600127</t>
  </si>
  <si>
    <t>PIN2301863</t>
  </si>
  <si>
    <t>31I23002574</t>
  </si>
  <si>
    <t>661010118</t>
  </si>
  <si>
    <t>IST230021769</t>
  </si>
  <si>
    <t>IV-660002065</t>
  </si>
  <si>
    <t>T6601/12928</t>
  </si>
  <si>
    <t>759133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</si>
</sst>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0_ ;\-#,##0.00&quot; &quot;"/>
    <numFmt numFmtId="188" formatCode="[&lt;=99999999][$-D000000]0\-####\-####;[$-D000000]#\-####\-####"/>
  </numFmts>
  <fonts count="7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AngsanaUPC"/>
      <family val="1"/>
    </font>
    <font>
      <sz val="16"/>
      <color theme="1"/>
      <name val="AngsanaUPC"/>
      <family val="1"/>
    </font>
    <font>
      <sz val="8"/>
      <name val="Tahoma"/>
      <family val="2"/>
      <charset val="222"/>
      <scheme val="minor"/>
    </font>
    <font>
      <sz val="15"/>
      <color theme="1"/>
      <name val="AngsanaUPC"/>
      <family val="1"/>
    </font>
    <font>
      <b/>
      <sz val="16"/>
      <color theme="1"/>
      <name val="AngsanaUPC"/>
      <family val="1"/>
    </font>
    <font>
      <b/>
      <sz val="20"/>
      <color theme="1"/>
      <name val="AngsanaUPC"/>
      <family val="1"/>
    </font>
    <font>
      <b/>
      <sz val="15"/>
      <color theme="1"/>
      <name val="AngsanaUPC"/>
      <family val="1"/>
    </font>
    <font>
      <b/>
      <sz val="14"/>
      <color theme="1"/>
      <name val="AngsanaUPC"/>
      <family val="1"/>
    </font>
    <font>
      <b/>
      <sz val="14"/>
      <color rgb="FFFF0000"/>
      <name val="AngsanaUPC"/>
      <family val="1"/>
    </font>
    <font>
      <sz val="13"/>
      <color theme="1"/>
      <name val="AngsanaUPC"/>
      <family val="1"/>
    </font>
    <font>
      <b/>
      <sz val="15"/>
      <color rgb="FFFF0000"/>
      <name val="AngsanaUPC"/>
      <family val="1"/>
    </font>
    <font>
      <b/>
      <sz val="16"/>
      <color rgb="FFFF0000"/>
      <name val="AngsanaUPC"/>
      <family val="1"/>
    </font>
    <font>
      <sz val="14"/>
      <color rgb="FFFF0000"/>
      <name val="AngsanaUPC"/>
      <family val="1"/>
    </font>
    <font>
      <sz val="12"/>
      <color theme="1"/>
      <name val="AngsanaUPC"/>
      <family val="1"/>
    </font>
    <font>
      <b/>
      <sz val="12"/>
      <color theme="1"/>
      <name val="AngsanaUPC"/>
      <family val="1"/>
    </font>
    <font>
      <b/>
      <sz val="13"/>
      <color theme="1"/>
      <name val="AngsanaUPC"/>
      <family val="1"/>
    </font>
    <font>
      <b/>
      <sz val="12"/>
      <color rgb="FFFF0000"/>
      <name val="AngsanaUPC"/>
      <family val="1"/>
    </font>
    <font>
      <sz val="16"/>
      <color rgb="FFFF0000"/>
      <name val="AngsanaUPC"/>
      <family val="1"/>
    </font>
    <font>
      <sz val="12"/>
      <color rgb="FFFF0000"/>
      <name val="AngsanaUPC"/>
      <family val="1"/>
    </font>
    <font>
      <sz val="11"/>
      <color rgb="FFFF0000"/>
      <name val="AngsanaUPC"/>
      <family val="1"/>
    </font>
    <font>
      <b/>
      <sz val="13"/>
      <color rgb="FFFF0000"/>
      <name val="AngsanaUPC"/>
      <family val="1"/>
    </font>
    <font>
      <sz val="13"/>
      <color rgb="FFFF0000"/>
      <name val="AngsanaUPC"/>
      <family val="1"/>
    </font>
    <font>
      <b/>
      <sz val="13"/>
      <color theme="1"/>
      <name val="AngsanaUPC"/>
      <family val="1"/>
      <charset val="222"/>
    </font>
    <font>
      <b/>
      <sz val="16"/>
      <color theme="1"/>
      <name val="Angsana New"/>
      <family val="1"/>
    </font>
    <font>
      <sz val="13"/>
      <color theme="1"/>
      <name val="Angsana New"/>
      <family val="1"/>
    </font>
    <font>
      <sz val="20"/>
      <color theme="1"/>
      <name val="AngsanaUPC"/>
      <family val="1"/>
    </font>
    <font>
      <b/>
      <sz val="13"/>
      <color theme="1"/>
      <name val="Angsana New"/>
      <family val="1"/>
    </font>
    <font>
      <b/>
      <sz val="13"/>
      <color rgb="FFFF0000"/>
      <name val="Angsana New"/>
      <family val="1"/>
    </font>
    <font>
      <b/>
      <sz val="13"/>
      <name val="Angsana New"/>
      <family val="1"/>
    </font>
    <font>
      <sz val="10"/>
      <color theme="1"/>
      <name val="Angsana New"/>
      <family val="1"/>
    </font>
    <font>
      <b/>
      <sz val="10"/>
      <color theme="1"/>
      <name val="Angsana New"/>
      <family val="1"/>
    </font>
    <font>
      <b/>
      <sz val="10"/>
      <color rgb="FFFF0000"/>
      <name val="Angsana New"/>
      <family val="1"/>
    </font>
    <font>
      <b/>
      <sz val="11"/>
      <color theme="1"/>
      <name val="Angsana New"/>
      <family val="1"/>
    </font>
    <font>
      <b/>
      <sz val="11"/>
      <color rgb="FFFF0000"/>
      <name val="Angsana New"/>
      <family val="1"/>
    </font>
    <font>
      <b/>
      <sz val="12"/>
      <color theme="1"/>
      <name val="Angsana New"/>
      <family val="1"/>
    </font>
    <font>
      <b/>
      <sz val="12"/>
      <color rgb="FFFF0000"/>
      <name val="Angsana New"/>
      <family val="1"/>
    </font>
    <font>
      <sz val="12"/>
      <color theme="1"/>
      <name val="Angsana New"/>
      <family val="1"/>
    </font>
    <font>
      <b/>
      <sz val="10"/>
      <name val="Angsana New"/>
      <family val="1"/>
    </font>
    <font>
      <b/>
      <sz val="12"/>
      <name val="Angsana New"/>
      <family val="1"/>
    </font>
    <font>
      <b/>
      <sz val="9"/>
      <color rgb="FFFF0000"/>
      <name val="AngsanaUPC"/>
      <family val="1"/>
    </font>
    <font>
      <b/>
      <sz val="13"/>
      <color rgb="FFFF0000"/>
      <name val="AngsanaUPC"/>
      <family val="1"/>
      <charset val="222"/>
    </font>
    <font>
      <sz val="13"/>
      <color theme="1"/>
      <name val="AngsanaUPC"/>
      <family val="1"/>
      <charset val="222"/>
    </font>
    <font>
      <b/>
      <sz val="13"/>
      <color rgb="FFC00000"/>
      <name val="Angsana New"/>
      <family val="1"/>
    </font>
    <font>
      <b/>
      <sz val="13"/>
      <color theme="4"/>
      <name val="AngsanaUPC"/>
      <family val="1"/>
    </font>
    <font>
      <b/>
      <sz val="11"/>
      <color rgb="FFFF0000"/>
      <name val="AngsanaUPC"/>
      <family val="1"/>
    </font>
    <font>
      <b/>
      <sz val="10"/>
      <color theme="1"/>
      <name val="AngsanaUPC"/>
      <family val="1"/>
    </font>
    <font>
      <b/>
      <sz val="11"/>
      <color theme="1"/>
      <name val="AngsanaUPC"/>
      <family val="1"/>
    </font>
    <font>
      <b/>
      <sz val="20"/>
      <color theme="1"/>
      <name val="AngsanaUPC"/>
      <family val="1"/>
      <charset val="222"/>
    </font>
    <font>
      <b/>
      <sz val="16"/>
      <color theme="1"/>
      <name val="AngsanaUPC"/>
      <family val="1"/>
      <charset val="222"/>
    </font>
    <font>
      <b/>
      <sz val="15"/>
      <color rgb="FFFF0000"/>
      <name val="AngsanaUPC"/>
      <family val="1"/>
      <charset val="222"/>
    </font>
    <font>
      <b/>
      <sz val="15"/>
      <color theme="1"/>
      <name val="AngsanaUPC"/>
      <family val="1"/>
      <charset val="222"/>
    </font>
    <font>
      <b/>
      <sz val="13"/>
      <color theme="1"/>
      <name val="Angsana New"/>
      <family val="1"/>
      <charset val="222"/>
    </font>
    <font>
      <b/>
      <sz val="16"/>
      <color theme="1"/>
      <name val="Angsana New"/>
      <family val="1"/>
      <charset val="222"/>
    </font>
    <font>
      <b/>
      <sz val="12"/>
      <color theme="1"/>
      <name val="AngsanaUPC"/>
      <family val="1"/>
      <charset val="222"/>
    </font>
    <font>
      <b/>
      <sz val="14"/>
      <color theme="1"/>
      <name val="AngsanaUPC"/>
      <family val="1"/>
      <charset val="222"/>
    </font>
    <font>
      <b/>
      <sz val="10"/>
      <color rgb="FFFF0000"/>
      <name val="AngsanaUPC"/>
      <family val="1"/>
    </font>
    <font>
      <b/>
      <sz val="9"/>
      <color theme="1"/>
      <name val="Angsana New"/>
      <family val="1"/>
    </font>
    <font>
      <b/>
      <sz val="8"/>
      <color theme="1"/>
      <name val="AngsanaUPC"/>
      <family val="1"/>
    </font>
    <font>
      <b/>
      <sz val="14"/>
      <color theme="3" tint="-0.249977111117893"/>
      <name val="AngsanaUPC"/>
      <family val="1"/>
    </font>
    <font>
      <b/>
      <sz val="13"/>
      <color rgb="FFFF0000"/>
      <name val="Angsana New"/>
      <family val="1"/>
      <charset val="222"/>
    </font>
    <font>
      <b/>
      <sz val="13"/>
      <name val="Angsana New"/>
      <family val="1"/>
      <charset val="222"/>
    </font>
    <font>
      <b/>
      <sz val="13"/>
      <color theme="3" tint="-0.249977111117893"/>
      <name val="Angsana New"/>
      <family val="1"/>
      <charset val="222"/>
    </font>
    <font>
      <sz val="13"/>
      <color theme="1"/>
      <name val="Angsana New"/>
      <family val="1"/>
      <charset val="222"/>
    </font>
    <font>
      <b/>
      <sz val="10"/>
      <color rgb="FFFF0000"/>
      <name val="Angsana New"/>
      <family val="1"/>
      <charset val="222"/>
    </font>
    <font>
      <b/>
      <sz val="12"/>
      <color rgb="FFFF0000"/>
      <name val="Angsana New"/>
      <family val="1"/>
      <charset val="222"/>
    </font>
    <font>
      <b/>
      <sz val="11"/>
      <color rgb="FFFF0000"/>
      <name val="Angsana New"/>
      <family val="1"/>
      <charset val="222"/>
    </font>
    <font>
      <b/>
      <sz val="14"/>
      <color theme="1"/>
      <name val="Angsana New"/>
      <family val="1"/>
    </font>
    <font>
      <b/>
      <sz val="11"/>
      <name val="Angsana New"/>
      <family val="1"/>
      <charset val="222"/>
    </font>
    <font>
      <b/>
      <sz val="13"/>
      <name val="AngsanaUPC"/>
      <family val="1"/>
    </font>
    <font>
      <b/>
      <sz val="11"/>
      <name val="AngsanaUPC"/>
      <family val="1"/>
    </font>
    <font>
      <b/>
      <sz val="9"/>
      <color theme="1"/>
      <name val="AngsanaUPC"/>
      <family val="1"/>
    </font>
    <font>
      <b/>
      <sz val="13"/>
      <color rgb="FFC00000"/>
      <name val="Angsana New"/>
      <family val="1"/>
      <charset val="222"/>
    </font>
    <font>
      <b/>
      <sz val="12"/>
      <color rgb="FFC00000"/>
      <name val="Angsana New"/>
      <family val="1"/>
      <charset val="222"/>
    </font>
    <font>
      <b/>
      <sz val="14"/>
      <color rgb="FFC00000"/>
      <name val="Angsana New"/>
      <family val="1"/>
    </font>
    <font>
      <sz val="14"/>
      <color rgb="FFFF0000"/>
      <name val="Angsana New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theme="6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43" fontId="3" fillId="0" borderId="0" xfId="1" applyFont="1"/>
    <xf numFmtId="4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43" fontId="5" fillId="0" borderId="1" xfId="1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43" fontId="6" fillId="0" borderId="1" xfId="1" applyFont="1" applyBorder="1"/>
    <xf numFmtId="0" fontId="5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3" fontId="8" fillId="0" borderId="1" xfId="1" applyFont="1" applyBorder="1"/>
    <xf numFmtId="43" fontId="9" fillId="0" borderId="1" xfId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/>
    <xf numFmtId="43" fontId="8" fillId="2" borderId="1" xfId="1" applyFont="1" applyFill="1" applyBorder="1" applyAlignment="1">
      <alignment horizontal="center"/>
    </xf>
    <xf numFmtId="0" fontId="3" fillId="2" borderId="1" xfId="0" applyFont="1" applyFill="1" applyBorder="1"/>
    <xf numFmtId="0" fontId="3" fillId="0" borderId="5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4" fontId="8" fillId="2" borderId="1" xfId="0" applyNumberFormat="1" applyFont="1" applyFill="1" applyBorder="1"/>
    <xf numFmtId="0" fontId="9" fillId="2" borderId="0" xfId="0" applyFont="1" applyFill="1"/>
    <xf numFmtId="43" fontId="12" fillId="0" borderId="1" xfId="1" applyFont="1" applyBorder="1"/>
    <xf numFmtId="43" fontId="5" fillId="0" borderId="0" xfId="0" applyNumberFormat="1" applyFont="1"/>
    <xf numFmtId="43" fontId="2" fillId="0" borderId="0" xfId="0" applyNumberFormat="1" applyFont="1"/>
    <xf numFmtId="43" fontId="13" fillId="0" borderId="1" xfId="0" applyNumberFormat="1" applyFont="1" applyBorder="1"/>
    <xf numFmtId="43" fontId="6" fillId="0" borderId="0" xfId="1" applyFont="1"/>
    <xf numFmtId="43" fontId="3" fillId="0" borderId="0" xfId="1" applyFont="1" applyAlignment="1">
      <alignment horizontal="center"/>
    </xf>
    <xf numFmtId="43" fontId="6" fillId="2" borderId="1" xfId="1" applyFont="1" applyFill="1" applyBorder="1"/>
    <xf numFmtId="14" fontId="6" fillId="2" borderId="1" xfId="0" applyNumberFormat="1" applyFont="1" applyFill="1" applyBorder="1"/>
    <xf numFmtId="0" fontId="6" fillId="2" borderId="1" xfId="0" applyFont="1" applyFill="1" applyBorder="1"/>
    <xf numFmtId="49" fontId="3" fillId="2" borderId="1" xfId="0" applyNumberFormat="1" applyFont="1" applyFill="1" applyBorder="1" applyAlignment="1">
      <alignment horizontal="center"/>
    </xf>
    <xf numFmtId="43" fontId="9" fillId="2" borderId="0" xfId="1" applyFont="1" applyFill="1"/>
    <xf numFmtId="0" fontId="3" fillId="2" borderId="5" xfId="0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43" fontId="2" fillId="0" borderId="1" xfId="1" applyFont="1" applyBorder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/>
    <xf numFmtId="0" fontId="9" fillId="2" borderId="1" xfId="0" applyFont="1" applyFill="1" applyBorder="1" applyAlignment="1">
      <alignment horizontal="center"/>
    </xf>
    <xf numFmtId="43" fontId="9" fillId="2" borderId="1" xfId="1" applyFont="1" applyFill="1" applyBorder="1"/>
    <xf numFmtId="43" fontId="9" fillId="0" borderId="1" xfId="1" applyFont="1" applyBorder="1"/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3" fillId="2" borderId="1" xfId="0" applyFont="1" applyFill="1" applyBorder="1" applyAlignment="1">
      <alignment horizontal="left"/>
    </xf>
    <xf numFmtId="0" fontId="10" fillId="0" borderId="0" xfId="0" applyFont="1"/>
    <xf numFmtId="0" fontId="14" fillId="0" borderId="0" xfId="0" applyFont="1"/>
    <xf numFmtId="43" fontId="10" fillId="0" borderId="0" xfId="1" applyFont="1"/>
    <xf numFmtId="49" fontId="3" fillId="0" borderId="5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14" fontId="9" fillId="2" borderId="1" xfId="0" applyNumberFormat="1" applyFont="1" applyFill="1" applyBorder="1" applyAlignment="1">
      <alignment horizontal="center"/>
    </xf>
    <xf numFmtId="43" fontId="10" fillId="2" borderId="1" xfId="0" applyNumberFormat="1" applyFont="1" applyFill="1" applyBorder="1"/>
    <xf numFmtId="0" fontId="9" fillId="2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/>
    </xf>
    <xf numFmtId="14" fontId="14" fillId="5" borderId="1" xfId="0" applyNumberFormat="1" applyFont="1" applyFill="1" applyBorder="1" applyAlignment="1">
      <alignment horizontal="center"/>
    </xf>
    <xf numFmtId="43" fontId="14" fillId="5" borderId="1" xfId="1" applyFont="1" applyFill="1" applyBorder="1" applyAlignment="1">
      <alignment horizontal="center"/>
    </xf>
    <xf numFmtId="43" fontId="8" fillId="2" borderId="1" xfId="1" applyFont="1" applyFill="1" applyBorder="1" applyAlignment="1"/>
    <xf numFmtId="17" fontId="8" fillId="2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43" fontId="13" fillId="5" borderId="1" xfId="1" applyFont="1" applyFill="1" applyBorder="1" applyAlignment="1">
      <alignment horizontal="center"/>
    </xf>
    <xf numFmtId="14" fontId="13" fillId="5" borderId="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4" fontId="12" fillId="5" borderId="1" xfId="0" applyNumberFormat="1" applyFont="1" applyFill="1" applyBorder="1" applyAlignment="1">
      <alignment horizontal="center"/>
    </xf>
    <xf numFmtId="43" fontId="12" fillId="5" borderId="1" xfId="1" applyFont="1" applyFill="1" applyBorder="1" applyAlignment="1">
      <alignment horizontal="center"/>
    </xf>
    <xf numFmtId="0" fontId="12" fillId="0" borderId="0" xfId="0" applyFont="1"/>
    <xf numFmtId="14" fontId="12" fillId="2" borderId="1" xfId="0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43" fontId="14" fillId="0" borderId="1" xfId="1" applyFont="1" applyBorder="1"/>
    <xf numFmtId="0" fontId="10" fillId="2" borderId="1" xfId="0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3" fontId="14" fillId="0" borderId="0" xfId="0" applyNumberFormat="1" applyFont="1"/>
    <xf numFmtId="0" fontId="21" fillId="0" borderId="1" xfId="0" applyFont="1" applyBorder="1" applyAlignment="1">
      <alignment horizontal="center"/>
    </xf>
    <xf numFmtId="43" fontId="24" fillId="2" borderId="1" xfId="1" applyFont="1" applyFill="1" applyBorder="1" applyAlignment="1">
      <alignment horizontal="center"/>
    </xf>
    <xf numFmtId="43" fontId="17" fillId="2" borderId="1" xfId="1" applyFont="1" applyFill="1" applyBorder="1" applyAlignment="1">
      <alignment horizontal="center"/>
    </xf>
    <xf numFmtId="0" fontId="5" fillId="2" borderId="0" xfId="0" applyFont="1" applyFill="1"/>
    <xf numFmtId="0" fontId="11" fillId="0" borderId="1" xfId="0" applyFont="1" applyBorder="1" applyAlignment="1">
      <alignment horizontal="center"/>
    </xf>
    <xf numFmtId="187" fontId="3" fillId="0" borderId="5" xfId="1" applyNumberFormat="1" applyFont="1" applyBorder="1" applyAlignment="1">
      <alignment horizontal="right"/>
    </xf>
    <xf numFmtId="43" fontId="3" fillId="0" borderId="5" xfId="1" applyFont="1" applyBorder="1" applyAlignment="1">
      <alignment horizontal="right"/>
    </xf>
    <xf numFmtId="43" fontId="2" fillId="0" borderId="0" xfId="1" applyFont="1" applyAlignment="1">
      <alignment horizontal="right"/>
    </xf>
    <xf numFmtId="43" fontId="3" fillId="0" borderId="1" xfId="1" applyFont="1" applyBorder="1" applyAlignment="1">
      <alignment horizontal="right"/>
    </xf>
    <xf numFmtId="43" fontId="3" fillId="2" borderId="1" xfId="1" applyFont="1" applyFill="1" applyBorder="1" applyAlignment="1">
      <alignment horizontal="right"/>
    </xf>
    <xf numFmtId="43" fontId="3" fillId="2" borderId="5" xfId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right"/>
    </xf>
    <xf numFmtId="187" fontId="3" fillId="2" borderId="5" xfId="1" applyNumberFormat="1" applyFont="1" applyFill="1" applyBorder="1" applyAlignment="1">
      <alignment horizontal="right"/>
    </xf>
    <xf numFmtId="14" fontId="3" fillId="2" borderId="1" xfId="0" applyNumberFormat="1" applyFont="1" applyFill="1" applyBorder="1"/>
    <xf numFmtId="49" fontId="3" fillId="2" borderId="5" xfId="0" applyNumberFormat="1" applyFont="1" applyFill="1" applyBorder="1" applyAlignment="1">
      <alignment horizontal="center"/>
    </xf>
    <xf numFmtId="43" fontId="19" fillId="0" borderId="1" xfId="0" applyNumberFormat="1" applyFont="1" applyBorder="1"/>
    <xf numFmtId="43" fontId="17" fillId="6" borderId="1" xfId="1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43" fontId="12" fillId="8" borderId="1" xfId="1" applyFont="1" applyFill="1" applyBorder="1" applyAlignment="1">
      <alignment horizontal="center"/>
    </xf>
    <xf numFmtId="43" fontId="10" fillId="2" borderId="1" xfId="1" applyFont="1" applyFill="1" applyBorder="1"/>
    <xf numFmtId="0" fontId="10" fillId="2" borderId="1" xfId="0" applyFont="1" applyFill="1" applyBorder="1"/>
    <xf numFmtId="43" fontId="12" fillId="8" borderId="1" xfId="1" applyFont="1" applyFill="1" applyBorder="1"/>
    <xf numFmtId="0" fontId="2" fillId="0" borderId="1" xfId="0" applyFont="1" applyBorder="1" applyAlignment="1">
      <alignment horizontal="left"/>
    </xf>
    <xf numFmtId="43" fontId="9" fillId="0" borderId="0" xfId="0" applyNumberFormat="1" applyFont="1"/>
    <xf numFmtId="49" fontId="12" fillId="8" borderId="1" xfId="0" applyNumberFormat="1" applyFont="1" applyFill="1" applyBorder="1" applyAlignment="1">
      <alignment horizontal="center"/>
    </xf>
    <xf numFmtId="14" fontId="12" fillId="8" borderId="1" xfId="0" applyNumberFormat="1" applyFont="1" applyFill="1" applyBorder="1"/>
    <xf numFmtId="0" fontId="28" fillId="0" borderId="0" xfId="0" applyFont="1"/>
    <xf numFmtId="0" fontId="26" fillId="0" borderId="0" xfId="0" applyFont="1"/>
    <xf numFmtId="0" fontId="29" fillId="5" borderId="1" xfId="0" applyFont="1" applyFill="1" applyBorder="1" applyAlignment="1">
      <alignment horizontal="center"/>
    </xf>
    <xf numFmtId="14" fontId="29" fillId="5" borderId="1" xfId="0" applyNumberFormat="1" applyFont="1" applyFill="1" applyBorder="1" applyAlignment="1">
      <alignment horizontal="center"/>
    </xf>
    <xf numFmtId="43" fontId="29" fillId="5" borderId="1" xfId="1" applyFont="1" applyFill="1" applyBorder="1" applyAlignment="1">
      <alignment horizontal="center"/>
    </xf>
    <xf numFmtId="0" fontId="29" fillId="0" borderId="0" xfId="0" applyFont="1"/>
    <xf numFmtId="14" fontId="29" fillId="6" borderId="1" xfId="0" applyNumberFormat="1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/>
    </xf>
    <xf numFmtId="14" fontId="29" fillId="2" borderId="1" xfId="0" applyNumberFormat="1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3" fontId="29" fillId="2" borderId="1" xfId="1" applyFont="1" applyFill="1" applyBorder="1"/>
    <xf numFmtId="0" fontId="28" fillId="2" borderId="1" xfId="0" applyFont="1" applyFill="1" applyBorder="1" applyAlignment="1">
      <alignment horizontal="center"/>
    </xf>
    <xf numFmtId="43" fontId="28" fillId="2" borderId="1" xfId="1" applyFont="1" applyFill="1" applyBorder="1" applyAlignment="1">
      <alignment horizontal="center"/>
    </xf>
    <xf numFmtId="14" fontId="28" fillId="2" borderId="1" xfId="0" applyNumberFormat="1" applyFont="1" applyFill="1" applyBorder="1" applyAlignment="1">
      <alignment horizontal="center"/>
    </xf>
    <xf numFmtId="14" fontId="29" fillId="2" borderId="1" xfId="0" applyNumberFormat="1" applyFont="1" applyFill="1" applyBorder="1"/>
    <xf numFmtId="0" fontId="29" fillId="8" borderId="1" xfId="0" applyFont="1" applyFill="1" applyBorder="1" applyAlignment="1">
      <alignment horizontal="center"/>
    </xf>
    <xf numFmtId="43" fontId="29" fillId="8" borderId="1" xfId="1" applyFont="1" applyFill="1" applyBorder="1"/>
    <xf numFmtId="14" fontId="29" fillId="8" borderId="1" xfId="0" applyNumberFormat="1" applyFont="1" applyFill="1" applyBorder="1" applyAlignment="1">
      <alignment horizontal="center"/>
    </xf>
    <xf numFmtId="0" fontId="29" fillId="3" borderId="1" xfId="0" applyFont="1" applyFill="1" applyBorder="1" applyAlignment="1">
      <alignment horizontal="center"/>
    </xf>
    <xf numFmtId="43" fontId="29" fillId="3" borderId="1" xfId="1" applyFont="1" applyFill="1" applyBorder="1"/>
    <xf numFmtId="0" fontId="29" fillId="3" borderId="1" xfId="0" applyFont="1" applyFill="1" applyBorder="1"/>
    <xf numFmtId="0" fontId="29" fillId="2" borderId="1" xfId="0" applyFont="1" applyFill="1" applyBorder="1"/>
    <xf numFmtId="43" fontId="28" fillId="6" borderId="1" xfId="1" applyFont="1" applyFill="1" applyBorder="1"/>
    <xf numFmtId="43" fontId="28" fillId="2" borderId="1" xfId="1" applyFont="1" applyFill="1" applyBorder="1"/>
    <xf numFmtId="43" fontId="29" fillId="6" borderId="1" xfId="1" applyFont="1" applyFill="1" applyBorder="1"/>
    <xf numFmtId="14" fontId="29" fillId="6" borderId="1" xfId="0" applyNumberFormat="1" applyFont="1" applyFill="1" applyBorder="1"/>
    <xf numFmtId="0" fontId="29" fillId="6" borderId="1" xfId="0" applyFont="1" applyFill="1" applyBorder="1"/>
    <xf numFmtId="43" fontId="29" fillId="2" borderId="1" xfId="1" applyFont="1" applyFill="1" applyBorder="1" applyAlignment="1">
      <alignment horizontal="center"/>
    </xf>
    <xf numFmtId="49" fontId="29" fillId="2" borderId="1" xfId="0" applyNumberFormat="1" applyFont="1" applyFill="1" applyBorder="1" applyAlignment="1">
      <alignment horizontal="center"/>
    </xf>
    <xf numFmtId="49" fontId="29" fillId="8" borderId="1" xfId="0" applyNumberFormat="1" applyFont="1" applyFill="1" applyBorder="1" applyAlignment="1">
      <alignment horizontal="center"/>
    </xf>
    <xf numFmtId="14" fontId="29" fillId="8" borderId="1" xfId="0" applyNumberFormat="1" applyFont="1" applyFill="1" applyBorder="1"/>
    <xf numFmtId="0" fontId="28" fillId="0" borderId="4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43" fontId="28" fillId="0" borderId="1" xfId="1" applyFont="1" applyBorder="1"/>
    <xf numFmtId="43" fontId="26" fillId="0" borderId="0" xfId="1" applyFont="1"/>
    <xf numFmtId="43" fontId="29" fillId="6" borderId="1" xfId="1" applyFont="1" applyFill="1" applyBorder="1" applyAlignment="1">
      <alignment horizontal="center"/>
    </xf>
    <xf numFmtId="43" fontId="28" fillId="0" borderId="0" xfId="1" applyFont="1"/>
    <xf numFmtId="0" fontId="28" fillId="0" borderId="1" xfId="0" applyFont="1" applyBorder="1" applyAlignment="1">
      <alignment horizontal="center"/>
    </xf>
    <xf numFmtId="43" fontId="28" fillId="0" borderId="1" xfId="1" applyFont="1" applyBorder="1" applyAlignment="1">
      <alignment horizontal="center"/>
    </xf>
    <xf numFmtId="49" fontId="28" fillId="0" borderId="1" xfId="1" applyNumberFormat="1" applyFont="1" applyBorder="1" applyAlignment="1">
      <alignment horizontal="center"/>
    </xf>
    <xf numFmtId="43" fontId="29" fillId="8" borderId="1" xfId="1" applyFont="1" applyFill="1" applyBorder="1" applyAlignment="1">
      <alignment horizontal="center"/>
    </xf>
    <xf numFmtId="49" fontId="28" fillId="2" borderId="1" xfId="0" applyNumberFormat="1" applyFont="1" applyFill="1" applyBorder="1" applyAlignment="1">
      <alignment horizontal="center"/>
    </xf>
    <xf numFmtId="43" fontId="29" fillId="2" borderId="0" xfId="1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14" fontId="30" fillId="2" borderId="1" xfId="0" applyNumberFormat="1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43" fontId="30" fillId="2" borderId="1" xfId="1" applyFont="1" applyFill="1" applyBorder="1" applyAlignment="1">
      <alignment horizontal="center"/>
    </xf>
    <xf numFmtId="49" fontId="30" fillId="2" borderId="1" xfId="0" applyNumberFormat="1" applyFont="1" applyFill="1" applyBorder="1" applyAlignment="1">
      <alignment horizontal="center"/>
    </xf>
    <xf numFmtId="14" fontId="28" fillId="2" borderId="1" xfId="0" applyNumberFormat="1" applyFont="1" applyFill="1" applyBorder="1"/>
    <xf numFmtId="49" fontId="26" fillId="0" borderId="0" xfId="1" applyNumberFormat="1" applyFont="1" applyAlignment="1">
      <alignment horizontal="center"/>
    </xf>
    <xf numFmtId="43" fontId="25" fillId="0" borderId="0" xfId="1" applyFont="1"/>
    <xf numFmtId="0" fontId="25" fillId="0" borderId="0" xfId="0" applyFont="1"/>
    <xf numFmtId="49" fontId="28" fillId="0" borderId="1" xfId="0" applyNumberFormat="1" applyFont="1" applyBorder="1" applyAlignment="1">
      <alignment horizontal="center"/>
    </xf>
    <xf numFmtId="43" fontId="29" fillId="0" borderId="1" xfId="0" applyNumberFormat="1" applyFont="1" applyBorder="1"/>
    <xf numFmtId="0" fontId="33" fillId="5" borderId="1" xfId="0" applyFont="1" applyFill="1" applyBorder="1" applyAlignment="1">
      <alignment horizontal="center"/>
    </xf>
    <xf numFmtId="43" fontId="36" fillId="0" borderId="1" xfId="1" applyFont="1" applyBorder="1"/>
    <xf numFmtId="0" fontId="37" fillId="5" borderId="1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1" fillId="0" borderId="0" xfId="0" applyFont="1"/>
    <xf numFmtId="0" fontId="33" fillId="8" borderId="1" xfId="0" applyFont="1" applyFill="1" applyBorder="1" applyAlignment="1">
      <alignment horizontal="center"/>
    </xf>
    <xf numFmtId="49" fontId="33" fillId="8" borderId="1" xfId="0" applyNumberFormat="1" applyFont="1" applyFill="1" applyBorder="1" applyAlignment="1">
      <alignment horizontal="center"/>
    </xf>
    <xf numFmtId="49" fontId="33" fillId="2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7" fillId="8" borderId="1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49" fontId="37" fillId="8" borderId="1" xfId="0" applyNumberFormat="1" applyFont="1" applyFill="1" applyBorder="1" applyAlignment="1">
      <alignment horizontal="center"/>
    </xf>
    <xf numFmtId="49" fontId="37" fillId="2" borderId="1" xfId="0" applyNumberFormat="1" applyFont="1" applyFill="1" applyBorder="1" applyAlignment="1">
      <alignment horizontal="center"/>
    </xf>
    <xf numFmtId="0" fontId="40" fillId="2" borderId="1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5" fillId="3" borderId="1" xfId="0" applyFont="1" applyFill="1" applyBorder="1" applyAlignment="1">
      <alignment horizontal="center"/>
    </xf>
    <xf numFmtId="43" fontId="35" fillId="0" borderId="1" xfId="0" applyNumberFormat="1" applyFont="1" applyBorder="1" applyAlignment="1">
      <alignment horizontal="center"/>
    </xf>
    <xf numFmtId="43" fontId="17" fillId="0" borderId="0" xfId="1" applyFont="1"/>
    <xf numFmtId="43" fontId="17" fillId="0" borderId="1" xfId="1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14" fontId="22" fillId="5" borderId="1" xfId="0" applyNumberFormat="1" applyFont="1" applyFill="1" applyBorder="1" applyAlignment="1">
      <alignment horizontal="center"/>
    </xf>
    <xf numFmtId="43" fontId="22" fillId="5" borderId="1" xfId="1" applyFont="1" applyFill="1" applyBorder="1" applyAlignment="1">
      <alignment horizontal="center"/>
    </xf>
    <xf numFmtId="0" fontId="22" fillId="0" borderId="0" xfId="0" applyFont="1"/>
    <xf numFmtId="0" fontId="22" fillId="2" borderId="1" xfId="0" applyFont="1" applyFill="1" applyBorder="1" applyAlignment="1">
      <alignment horizontal="center"/>
    </xf>
    <xf numFmtId="0" fontId="22" fillId="8" borderId="1" xfId="0" applyFont="1" applyFill="1" applyBorder="1" applyAlignment="1">
      <alignment horizontal="center"/>
    </xf>
    <xf numFmtId="43" fontId="22" fillId="8" borderId="1" xfId="1" applyFont="1" applyFill="1" applyBorder="1" applyAlignment="1">
      <alignment horizontal="center"/>
    </xf>
    <xf numFmtId="14" fontId="22" fillId="8" borderId="1" xfId="0" applyNumberFormat="1" applyFont="1" applyFill="1" applyBorder="1" applyAlignment="1">
      <alignment horizontal="center"/>
    </xf>
    <xf numFmtId="0" fontId="22" fillId="8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14" fontId="22" fillId="6" borderId="1" xfId="0" applyNumberFormat="1" applyFont="1" applyFill="1" applyBorder="1" applyAlignment="1">
      <alignment horizontal="center"/>
    </xf>
    <xf numFmtId="0" fontId="22" fillId="6" borderId="4" xfId="0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43" fontId="17" fillId="0" borderId="1" xfId="1" applyFont="1" applyBorder="1"/>
    <xf numFmtId="0" fontId="11" fillId="0" borderId="1" xfId="0" applyFont="1" applyBorder="1"/>
    <xf numFmtId="43" fontId="22" fillId="0" borderId="1" xfId="0" applyNumberFormat="1" applyFont="1" applyBorder="1"/>
    <xf numFmtId="0" fontId="11" fillId="0" borderId="0" xfId="0" applyFont="1"/>
    <xf numFmtId="43" fontId="11" fillId="0" borderId="0" xfId="1" applyFont="1"/>
    <xf numFmtId="0" fontId="11" fillId="0" borderId="3" xfId="0" applyFont="1" applyBorder="1"/>
    <xf numFmtId="43" fontId="18" fillId="0" borderId="1" xfId="0" applyNumberFormat="1" applyFont="1" applyBorder="1"/>
    <xf numFmtId="0" fontId="11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43" fontId="17" fillId="6" borderId="1" xfId="1" applyFont="1" applyFill="1" applyBorder="1"/>
    <xf numFmtId="14" fontId="17" fillId="6" borderId="1" xfId="0" applyNumberFormat="1" applyFont="1" applyFill="1" applyBorder="1"/>
    <xf numFmtId="43" fontId="17" fillId="2" borderId="1" xfId="1" applyFont="1" applyFill="1" applyBorder="1"/>
    <xf numFmtId="14" fontId="17" fillId="2" borderId="1" xfId="0" applyNumberFormat="1" applyFont="1" applyFill="1" applyBorder="1"/>
    <xf numFmtId="14" fontId="11" fillId="2" borderId="1" xfId="0" applyNumberFormat="1" applyFont="1" applyFill="1" applyBorder="1" applyAlignment="1">
      <alignment horizontal="center"/>
    </xf>
    <xf numFmtId="43" fontId="11" fillId="2" borderId="1" xfId="1" applyFont="1" applyFill="1" applyBorder="1"/>
    <xf numFmtId="14" fontId="17" fillId="6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3" fontId="11" fillId="0" borderId="1" xfId="1" applyFont="1" applyBorder="1"/>
    <xf numFmtId="49" fontId="17" fillId="6" borderId="1" xfId="0" applyNumberFormat="1" applyFont="1" applyFill="1" applyBorder="1" applyAlignment="1">
      <alignment horizontal="center"/>
    </xf>
    <xf numFmtId="0" fontId="17" fillId="6" borderId="1" xfId="0" applyFont="1" applyFill="1" applyBorder="1"/>
    <xf numFmtId="43" fontId="22" fillId="0" borderId="1" xfId="1" applyFont="1" applyBorder="1"/>
    <xf numFmtId="0" fontId="24" fillId="0" borderId="1" xfId="0" applyFont="1" applyBorder="1" applyAlignment="1">
      <alignment horizontal="center"/>
    </xf>
    <xf numFmtId="43" fontId="24" fillId="0" borderId="1" xfId="1" applyFont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14" fontId="42" fillId="5" borderId="1" xfId="0" applyNumberFormat="1" applyFont="1" applyFill="1" applyBorder="1" applyAlignment="1">
      <alignment horizontal="center"/>
    </xf>
    <xf numFmtId="43" fontId="42" fillId="5" borderId="1" xfId="1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43" fontId="24" fillId="2" borderId="1" xfId="1" applyFont="1" applyFill="1" applyBorder="1"/>
    <xf numFmtId="14" fontId="24" fillId="2" borderId="1" xfId="0" applyNumberFormat="1" applyFont="1" applyFill="1" applyBorder="1"/>
    <xf numFmtId="43" fontId="24" fillId="0" borderId="1" xfId="1" applyFont="1" applyBorder="1"/>
    <xf numFmtId="43" fontId="42" fillId="0" borderId="1" xfId="1" applyFont="1" applyBorder="1"/>
    <xf numFmtId="0" fontId="43" fillId="0" borderId="0" xfId="0" applyFont="1" applyAlignment="1">
      <alignment horizontal="center"/>
    </xf>
    <xf numFmtId="0" fontId="43" fillId="0" borderId="0" xfId="0" applyFont="1"/>
    <xf numFmtId="43" fontId="43" fillId="0" borderId="0" xfId="1" applyFont="1"/>
    <xf numFmtId="49" fontId="17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22" fillId="8" borderId="1" xfId="0" applyNumberFormat="1" applyFont="1" applyFill="1" applyBorder="1" applyAlignment="1">
      <alignment horizontal="center"/>
    </xf>
    <xf numFmtId="43" fontId="22" fillId="8" borderId="1" xfId="1" applyFont="1" applyFill="1" applyBorder="1"/>
    <xf numFmtId="49" fontId="17" fillId="2" borderId="1" xfId="0" applyNumberFormat="1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/>
    </xf>
    <xf numFmtId="43" fontId="17" fillId="2" borderId="0" xfId="1" applyFont="1" applyFill="1"/>
    <xf numFmtId="0" fontId="17" fillId="2" borderId="0" xfId="0" applyFont="1" applyFill="1"/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3" fontId="16" fillId="0" borderId="1" xfId="1" applyFont="1" applyBorder="1"/>
    <xf numFmtId="0" fontId="34" fillId="2" borderId="1" xfId="0" applyFont="1" applyFill="1" applyBorder="1" applyAlignment="1">
      <alignment horizontal="center"/>
    </xf>
    <xf numFmtId="49" fontId="37" fillId="6" borderId="1" xfId="0" applyNumberFormat="1" applyFont="1" applyFill="1" applyBorder="1" applyAlignment="1">
      <alignment horizontal="center"/>
    </xf>
    <xf numFmtId="0" fontId="37" fillId="6" borderId="1" xfId="0" applyFont="1" applyFill="1" applyBorder="1" applyAlignment="1">
      <alignment horizontal="center"/>
    </xf>
    <xf numFmtId="43" fontId="28" fillId="8" borderId="1" xfId="1" applyFont="1" applyFill="1" applyBorder="1"/>
    <xf numFmtId="43" fontId="28" fillId="2" borderId="0" xfId="0" applyNumberFormat="1" applyFont="1" applyFill="1"/>
    <xf numFmtId="0" fontId="28" fillId="2" borderId="0" xfId="0" applyFont="1" applyFill="1"/>
    <xf numFmtId="0" fontId="29" fillId="0" borderId="1" xfId="0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43" fontId="29" fillId="0" borderId="0" xfId="1" applyFont="1" applyAlignment="1">
      <alignment horizontal="center"/>
    </xf>
    <xf numFmtId="0" fontId="29" fillId="0" borderId="0" xfId="0" applyFont="1" applyAlignment="1">
      <alignment horizontal="center"/>
    </xf>
    <xf numFmtId="14" fontId="28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43" fontId="28" fillId="0" borderId="0" xfId="1" applyFont="1" applyAlignment="1">
      <alignment horizontal="center"/>
    </xf>
    <xf numFmtId="0" fontId="28" fillId="0" borderId="0" xfId="0" applyFont="1" applyAlignment="1">
      <alignment horizontal="center"/>
    </xf>
    <xf numFmtId="43" fontId="29" fillId="0" borderId="1" xfId="1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43" fontId="29" fillId="0" borderId="1" xfId="1" applyFont="1" applyBorder="1"/>
    <xf numFmtId="0" fontId="29" fillId="0" borderId="1" xfId="0" applyFont="1" applyBorder="1"/>
    <xf numFmtId="43" fontId="29" fillId="0" borderId="0" xfId="1" applyFont="1"/>
    <xf numFmtId="49" fontId="29" fillId="0" borderId="1" xfId="0" applyNumberFormat="1" applyFont="1" applyBorder="1" applyAlignment="1">
      <alignment horizontal="center"/>
    </xf>
    <xf numFmtId="43" fontId="28" fillId="2" borderId="0" xfId="1" applyFont="1" applyFill="1" applyAlignment="1">
      <alignment horizontal="center"/>
    </xf>
    <xf numFmtId="0" fontId="28" fillId="2" borderId="0" xfId="0" applyFont="1" applyFill="1" applyAlignment="1">
      <alignment horizontal="center"/>
    </xf>
    <xf numFmtId="43" fontId="28" fillId="2" borderId="0" xfId="1" applyFont="1" applyFill="1"/>
    <xf numFmtId="0" fontId="28" fillId="0" borderId="1" xfId="0" applyFont="1" applyBorder="1"/>
    <xf numFmtId="0" fontId="28" fillId="2" borderId="1" xfId="0" applyFont="1" applyFill="1" applyBorder="1"/>
    <xf numFmtId="43" fontId="29" fillId="2" borderId="0" xfId="1" applyFont="1" applyFill="1"/>
    <xf numFmtId="0" fontId="29" fillId="2" borderId="0" xfId="0" applyFont="1" applyFill="1"/>
    <xf numFmtId="0" fontId="4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14" fontId="28" fillId="10" borderId="1" xfId="0" applyNumberFormat="1" applyFont="1" applyFill="1" applyBorder="1" applyAlignment="1">
      <alignment horizontal="center"/>
    </xf>
    <xf numFmtId="43" fontId="28" fillId="0" borderId="0" xfId="1" applyFont="1" applyBorder="1"/>
    <xf numFmtId="43" fontId="28" fillId="0" borderId="0" xfId="0" applyNumberFormat="1" applyFont="1"/>
    <xf numFmtId="0" fontId="36" fillId="0" borderId="0" xfId="0" applyFont="1" applyAlignment="1">
      <alignment horizontal="center"/>
    </xf>
    <xf numFmtId="49" fontId="28" fillId="0" borderId="0" xfId="1" applyNumberFormat="1" applyFont="1" applyAlignment="1">
      <alignment horizontal="center"/>
    </xf>
    <xf numFmtId="0" fontId="29" fillId="0" borderId="1" xfId="0" applyFont="1" applyBorder="1" applyAlignment="1">
      <alignment horizontal="center" vertical="center"/>
    </xf>
    <xf numFmtId="43" fontId="29" fillId="0" borderId="0" xfId="1" applyFont="1" applyAlignment="1">
      <alignment vertical="center"/>
    </xf>
    <xf numFmtId="0" fontId="29" fillId="0" borderId="0" xfId="0" applyFont="1" applyAlignment="1">
      <alignment vertical="center"/>
    </xf>
    <xf numFmtId="14" fontId="22" fillId="8" borderId="1" xfId="0" applyNumberFormat="1" applyFont="1" applyFill="1" applyBorder="1"/>
    <xf numFmtId="0" fontId="35" fillId="6" borderId="1" xfId="0" applyFont="1" applyFill="1" applyBorder="1" applyAlignment="1">
      <alignment horizontal="center"/>
    </xf>
    <xf numFmtId="49" fontId="29" fillId="6" borderId="1" xfId="0" applyNumberFormat="1" applyFont="1" applyFill="1" applyBorder="1" applyAlignment="1">
      <alignment horizontal="center"/>
    </xf>
    <xf numFmtId="43" fontId="22" fillId="6" borderId="1" xfId="1" applyFont="1" applyFill="1" applyBorder="1"/>
    <xf numFmtId="43" fontId="22" fillId="6" borderId="1" xfId="1" applyFont="1" applyFill="1" applyBorder="1" applyAlignment="1">
      <alignment horizontal="center"/>
    </xf>
    <xf numFmtId="49" fontId="28" fillId="6" borderId="1" xfId="0" applyNumberFormat="1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/>
    </xf>
    <xf numFmtId="49" fontId="33" fillId="5" borderId="1" xfId="0" applyNumberFormat="1" applyFont="1" applyFill="1" applyBorder="1" applyAlignment="1">
      <alignment horizontal="center"/>
    </xf>
    <xf numFmtId="49" fontId="32" fillId="0" borderId="1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4" fontId="12" fillId="6" borderId="1" xfId="0" applyNumberFormat="1" applyFont="1" applyFill="1" applyBorder="1"/>
    <xf numFmtId="0" fontId="12" fillId="6" borderId="1" xfId="0" applyFont="1" applyFill="1" applyBorder="1" applyAlignment="1">
      <alignment horizontal="center"/>
    </xf>
    <xf numFmtId="43" fontId="12" fillId="6" borderId="1" xfId="1" applyFont="1" applyFill="1" applyBorder="1" applyAlignment="1">
      <alignment horizontal="center"/>
    </xf>
    <xf numFmtId="43" fontId="29" fillId="0" borderId="0" xfId="0" applyNumberFormat="1" applyFont="1"/>
    <xf numFmtId="0" fontId="33" fillId="0" borderId="1" xfId="0" applyFont="1" applyBorder="1" applyAlignment="1">
      <alignment horizontal="center"/>
    </xf>
    <xf numFmtId="43" fontId="29" fillId="0" borderId="0" xfId="0" applyNumberFormat="1" applyFont="1" applyAlignment="1">
      <alignment horizontal="center"/>
    </xf>
    <xf numFmtId="43" fontId="28" fillId="2" borderId="0" xfId="0" applyNumberFormat="1" applyFont="1" applyFill="1" applyAlignment="1">
      <alignment horizontal="center"/>
    </xf>
    <xf numFmtId="0" fontId="35" fillId="2" borderId="1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43" fontId="22" fillId="2" borderId="1" xfId="1" applyFont="1" applyFill="1" applyBorder="1"/>
    <xf numFmtId="14" fontId="22" fillId="2" borderId="1" xfId="0" applyNumberFormat="1" applyFont="1" applyFill="1" applyBorder="1" applyAlignment="1">
      <alignment horizontal="center"/>
    </xf>
    <xf numFmtId="43" fontId="17" fillId="8" borderId="1" xfId="1" applyFont="1" applyFill="1" applyBorder="1" applyAlignment="1">
      <alignment horizontal="center"/>
    </xf>
    <xf numFmtId="0" fontId="33" fillId="2" borderId="1" xfId="0" applyFont="1" applyFill="1" applyBorder="1" applyAlignment="1">
      <alignment horizontal="center"/>
    </xf>
    <xf numFmtId="43" fontId="29" fillId="2" borderId="0" xfId="0" applyNumberFormat="1" applyFont="1" applyFill="1"/>
    <xf numFmtId="43" fontId="28" fillId="0" borderId="0" xfId="0" applyNumberFormat="1" applyFont="1" applyAlignment="1">
      <alignment horizontal="center"/>
    </xf>
    <xf numFmtId="0" fontId="39" fillId="2" borderId="1" xfId="0" applyFont="1" applyFill="1" applyBorder="1" applyAlignment="1">
      <alignment horizontal="center"/>
    </xf>
    <xf numFmtId="0" fontId="30" fillId="2" borderId="0" xfId="0" applyFont="1" applyFill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43" fontId="29" fillId="2" borderId="0" xfId="0" applyNumberFormat="1" applyFont="1" applyFill="1" applyAlignment="1">
      <alignment horizontal="center"/>
    </xf>
    <xf numFmtId="0" fontId="29" fillId="0" borderId="3" xfId="0" applyFont="1" applyBorder="1" applyAlignment="1">
      <alignment horizontal="center"/>
    </xf>
    <xf numFmtId="0" fontId="30" fillId="4" borderId="1" xfId="0" applyFont="1" applyFill="1" applyBorder="1" applyAlignment="1">
      <alignment horizontal="center"/>
    </xf>
    <xf numFmtId="43" fontId="30" fillId="4" borderId="1" xfId="1" applyFont="1" applyFill="1" applyBorder="1" applyAlignment="1">
      <alignment horizontal="center"/>
    </xf>
    <xf numFmtId="0" fontId="29" fillId="9" borderId="1" xfId="0" applyFont="1" applyFill="1" applyBorder="1" applyAlignment="1">
      <alignment horizontal="center" vertical="center"/>
    </xf>
    <xf numFmtId="14" fontId="29" fillId="9" borderId="1" xfId="0" applyNumberFormat="1" applyFont="1" applyFill="1" applyBorder="1" applyAlignment="1">
      <alignment horizontal="center" vertical="center"/>
    </xf>
    <xf numFmtId="0" fontId="33" fillId="9" borderId="1" xfId="0" applyFont="1" applyFill="1" applyBorder="1" applyAlignment="1">
      <alignment horizontal="center" vertical="center"/>
    </xf>
    <xf numFmtId="43" fontId="29" fillId="9" borderId="1" xfId="1" applyFont="1" applyFill="1" applyBorder="1" applyAlignment="1">
      <alignment horizontal="center" vertical="center"/>
    </xf>
    <xf numFmtId="49" fontId="29" fillId="9" borderId="1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/>
    </xf>
    <xf numFmtId="43" fontId="30" fillId="0" borderId="1" xfId="1" applyFont="1" applyBorder="1"/>
    <xf numFmtId="0" fontId="30" fillId="2" borderId="1" xfId="0" applyFont="1" applyFill="1" applyBorder="1"/>
    <xf numFmtId="0" fontId="30" fillId="0" borderId="0" xfId="0" applyFont="1"/>
    <xf numFmtId="0" fontId="34" fillId="0" borderId="1" xfId="0" applyFont="1" applyBorder="1" applyAlignment="1">
      <alignment horizontal="center"/>
    </xf>
    <xf numFmtId="0" fontId="30" fillId="2" borderId="0" xfId="0" applyFont="1" applyFill="1"/>
    <xf numFmtId="14" fontId="29" fillId="3" borderId="1" xfId="0" applyNumberFormat="1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/>
    </xf>
    <xf numFmtId="0" fontId="28" fillId="0" borderId="3" xfId="0" applyFont="1" applyBorder="1" applyAlignment="1">
      <alignment horizontal="center"/>
    </xf>
    <xf numFmtId="14" fontId="30" fillId="0" borderId="1" xfId="0" applyNumberFormat="1" applyFont="1" applyBorder="1" applyAlignment="1">
      <alignment horizontal="center"/>
    </xf>
    <xf numFmtId="43" fontId="30" fillId="0" borderId="0" xfId="0" applyNumberFormat="1" applyFont="1"/>
    <xf numFmtId="0" fontId="30" fillId="2" borderId="3" xfId="0" applyFont="1" applyFill="1" applyBorder="1" applyAlignment="1">
      <alignment horizontal="center"/>
    </xf>
    <xf numFmtId="43" fontId="30" fillId="2" borderId="1" xfId="1" applyFont="1" applyFill="1" applyBorder="1"/>
    <xf numFmtId="0" fontId="30" fillId="0" borderId="3" xfId="0" applyFont="1" applyBorder="1" applyAlignment="1">
      <alignment horizontal="center"/>
    </xf>
    <xf numFmtId="0" fontId="30" fillId="0" borderId="1" xfId="0" applyFont="1" applyBorder="1"/>
    <xf numFmtId="0" fontId="29" fillId="7" borderId="1" xfId="0" applyFont="1" applyFill="1" applyBorder="1" applyAlignment="1">
      <alignment horizontal="center"/>
    </xf>
    <xf numFmtId="14" fontId="29" fillId="7" borderId="1" xfId="0" applyNumberFormat="1" applyFont="1" applyFill="1" applyBorder="1" applyAlignment="1">
      <alignment horizontal="center"/>
    </xf>
    <xf numFmtId="0" fontId="33" fillId="7" borderId="1" xfId="0" applyFont="1" applyFill="1" applyBorder="1" applyAlignment="1">
      <alignment horizontal="center"/>
    </xf>
    <xf numFmtId="43" fontId="29" fillId="7" borderId="1" xfId="1" applyFont="1" applyFill="1" applyBorder="1"/>
    <xf numFmtId="49" fontId="35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4" fontId="22" fillId="0" borderId="1" xfId="0" applyNumberFormat="1" applyFont="1" applyBorder="1" applyAlignment="1">
      <alignment horizontal="center"/>
    </xf>
    <xf numFmtId="0" fontId="22" fillId="0" borderId="1" xfId="0" applyFont="1" applyBorder="1"/>
    <xf numFmtId="43" fontId="22" fillId="0" borderId="0" xfId="1" applyFont="1"/>
    <xf numFmtId="43" fontId="22" fillId="0" borderId="0" xfId="1" applyFont="1" applyAlignment="1">
      <alignment horizontal="center"/>
    </xf>
    <xf numFmtId="0" fontId="22" fillId="0" borderId="0" xfId="0" applyFont="1" applyAlignment="1">
      <alignment horizontal="center"/>
    </xf>
    <xf numFmtId="43" fontId="17" fillId="2" borderId="0" xfId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43" fontId="17" fillId="0" borderId="0" xfId="1" applyFont="1" applyAlignment="1">
      <alignment horizontal="center"/>
    </xf>
    <xf numFmtId="43" fontId="22" fillId="2" borderId="1" xfId="1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43" fontId="22" fillId="0" borderId="1" xfId="1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16" fontId="22" fillId="0" borderId="1" xfId="0" applyNumberFormat="1" applyFont="1" applyBorder="1" applyAlignment="1">
      <alignment horizontal="center"/>
    </xf>
    <xf numFmtId="0" fontId="22" fillId="0" borderId="4" xfId="0" applyFont="1" applyBorder="1"/>
    <xf numFmtId="43" fontId="22" fillId="2" borderId="0" xfId="1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0" fontId="17" fillId="0" borderId="4" xfId="0" applyFont="1" applyBorder="1"/>
    <xf numFmtId="43" fontId="17" fillId="0" borderId="0" xfId="1" applyFont="1" applyBorder="1"/>
    <xf numFmtId="43" fontId="22" fillId="0" borderId="0" xfId="0" applyNumberFormat="1" applyFont="1"/>
    <xf numFmtId="43" fontId="22" fillId="0" borderId="0" xfId="0" applyNumberFormat="1" applyFont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43" fontId="17" fillId="0" borderId="0" xfId="0" applyNumberFormat="1" applyFont="1"/>
    <xf numFmtId="0" fontId="18" fillId="0" borderId="1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/>
    </xf>
    <xf numFmtId="43" fontId="22" fillId="2" borderId="0" xfId="0" applyNumberFormat="1" applyFont="1" applyFill="1"/>
    <xf numFmtId="0" fontId="22" fillId="2" borderId="0" xfId="0" applyFont="1" applyFill="1"/>
    <xf numFmtId="43" fontId="17" fillId="2" borderId="0" xfId="0" applyNumberFormat="1" applyFont="1" applyFill="1"/>
    <xf numFmtId="0" fontId="47" fillId="0" borderId="1" xfId="0" applyFont="1" applyBorder="1" applyAlignment="1">
      <alignment horizontal="center"/>
    </xf>
    <xf numFmtId="43" fontId="47" fillId="0" borderId="1" xfId="1" applyFont="1" applyBorder="1"/>
    <xf numFmtId="49" fontId="48" fillId="8" borderId="1" xfId="0" applyNumberFormat="1" applyFont="1" applyFill="1" applyBorder="1" applyAlignment="1">
      <alignment horizontal="center"/>
    </xf>
    <xf numFmtId="43" fontId="17" fillId="8" borderId="1" xfId="1" applyFont="1" applyFill="1" applyBorder="1"/>
    <xf numFmtId="14" fontId="17" fillId="8" borderId="1" xfId="0" applyNumberFormat="1" applyFont="1" applyFill="1" applyBorder="1"/>
    <xf numFmtId="0" fontId="17" fillId="8" borderId="1" xfId="0" applyFont="1" applyFill="1" applyBorder="1"/>
    <xf numFmtId="0" fontId="49" fillId="0" borderId="0" xfId="0" applyFont="1"/>
    <xf numFmtId="0" fontId="50" fillId="0" borderId="0" xfId="0" applyFont="1"/>
    <xf numFmtId="0" fontId="51" fillId="0" borderId="0" xfId="0" applyFont="1"/>
    <xf numFmtId="14" fontId="24" fillId="2" borderId="1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4" fontId="24" fillId="0" borderId="1" xfId="0" applyNumberFormat="1" applyFont="1" applyBorder="1" applyAlignment="1">
      <alignment horizontal="center"/>
    </xf>
    <xf numFmtId="43" fontId="52" fillId="0" borderId="0" xfId="0" applyNumberFormat="1" applyFont="1"/>
    <xf numFmtId="0" fontId="52" fillId="0" borderId="0" xfId="0" applyFont="1"/>
    <xf numFmtId="0" fontId="53" fillId="2" borderId="1" xfId="0" applyFont="1" applyFill="1" applyBorder="1" applyAlignment="1">
      <alignment horizontal="center"/>
    </xf>
    <xf numFmtId="14" fontId="53" fillId="2" borderId="1" xfId="0" applyNumberFormat="1" applyFont="1" applyFill="1" applyBorder="1" applyAlignment="1">
      <alignment horizontal="center"/>
    </xf>
    <xf numFmtId="49" fontId="53" fillId="6" borderId="1" xfId="0" applyNumberFormat="1" applyFont="1" applyFill="1" applyBorder="1" applyAlignment="1">
      <alignment horizontal="center"/>
    </xf>
    <xf numFmtId="43" fontId="53" fillId="6" borderId="1" xfId="1" applyFont="1" applyFill="1" applyBorder="1"/>
    <xf numFmtId="14" fontId="53" fillId="6" borderId="1" xfId="0" applyNumberFormat="1" applyFont="1" applyFill="1" applyBorder="1"/>
    <xf numFmtId="0" fontId="53" fillId="6" borderId="1" xfId="0" applyFont="1" applyFill="1" applyBorder="1" applyAlignment="1">
      <alignment horizontal="center"/>
    </xf>
    <xf numFmtId="49" fontId="53" fillId="6" borderId="1" xfId="1" applyNumberFormat="1" applyFont="1" applyFill="1" applyBorder="1" applyAlignment="1">
      <alignment horizontal="center"/>
    </xf>
    <xf numFmtId="43" fontId="54" fillId="2" borderId="0" xfId="1" applyFont="1" applyFill="1"/>
    <xf numFmtId="0" fontId="54" fillId="2" borderId="0" xfId="0" applyFont="1" applyFill="1"/>
    <xf numFmtId="49" fontId="53" fillId="2" borderId="1" xfId="0" applyNumberFormat="1" applyFont="1" applyFill="1" applyBorder="1" applyAlignment="1">
      <alignment horizontal="center"/>
    </xf>
    <xf numFmtId="43" fontId="53" fillId="2" borderId="1" xfId="1" applyFont="1" applyFill="1" applyBorder="1"/>
    <xf numFmtId="14" fontId="53" fillId="2" borderId="1" xfId="0" applyNumberFormat="1" applyFont="1" applyFill="1" applyBorder="1"/>
    <xf numFmtId="49" fontId="53" fillId="2" borderId="1" xfId="1" applyNumberFormat="1" applyFont="1" applyFill="1" applyBorder="1" applyAlignment="1">
      <alignment horizontal="center"/>
    </xf>
    <xf numFmtId="49" fontId="42" fillId="8" borderId="1" xfId="0" applyNumberFormat="1" applyFont="1" applyFill="1" applyBorder="1" applyAlignment="1">
      <alignment horizontal="center"/>
    </xf>
    <xf numFmtId="43" fontId="42" fillId="8" borderId="1" xfId="1" applyFont="1" applyFill="1" applyBorder="1"/>
    <xf numFmtId="14" fontId="42" fillId="8" borderId="1" xfId="0" applyNumberFormat="1" applyFont="1" applyFill="1" applyBorder="1" applyAlignment="1">
      <alignment horizontal="center"/>
    </xf>
    <xf numFmtId="0" fontId="42" fillId="8" borderId="1" xfId="0" applyFont="1" applyFill="1" applyBorder="1"/>
    <xf numFmtId="43" fontId="42" fillId="8" borderId="1" xfId="1" applyFont="1" applyFill="1" applyBorder="1" applyAlignment="1">
      <alignment horizontal="center"/>
    </xf>
    <xf numFmtId="49" fontId="24" fillId="0" borderId="1" xfId="0" applyNumberFormat="1" applyFont="1" applyBorder="1" applyAlignment="1">
      <alignment horizontal="center"/>
    </xf>
    <xf numFmtId="0" fontId="24" fillId="0" borderId="1" xfId="0" applyFont="1" applyBorder="1"/>
    <xf numFmtId="49" fontId="55" fillId="0" borderId="1" xfId="0" applyNumberFormat="1" applyFont="1" applyBorder="1" applyAlignment="1">
      <alignment horizontal="center"/>
    </xf>
    <xf numFmtId="43" fontId="52" fillId="2" borderId="0" xfId="0" applyNumberFormat="1" applyFont="1" applyFill="1"/>
    <xf numFmtId="0" fontId="52" fillId="2" borderId="0" xfId="0" applyFont="1" applyFill="1"/>
    <xf numFmtId="43" fontId="52" fillId="0" borderId="0" xfId="1" applyFont="1"/>
    <xf numFmtId="0" fontId="24" fillId="0" borderId="0" xfId="0" applyFont="1" applyAlignment="1">
      <alignment horizontal="center"/>
    </xf>
    <xf numFmtId="0" fontId="24" fillId="0" borderId="0" xfId="0" applyFont="1"/>
    <xf numFmtId="43" fontId="24" fillId="0" borderId="0" xfId="1" applyFont="1"/>
    <xf numFmtId="0" fontId="56" fillId="0" borderId="0" xfId="0" applyFont="1"/>
    <xf numFmtId="0" fontId="57" fillId="0" borderId="1" xfId="0" applyFont="1" applyBorder="1" applyAlignment="1">
      <alignment horizontal="center"/>
    </xf>
    <xf numFmtId="43" fontId="17" fillId="2" borderId="0" xfId="0" applyNumberFormat="1" applyFont="1" applyFill="1" applyAlignment="1">
      <alignment horizontal="center"/>
    </xf>
    <xf numFmtId="0" fontId="46" fillId="0" borderId="1" xfId="0" applyFont="1" applyBorder="1" applyAlignment="1">
      <alignment horizontal="center"/>
    </xf>
    <xf numFmtId="43" fontId="13" fillId="0" borderId="0" xfId="1" applyFont="1"/>
    <xf numFmtId="0" fontId="13" fillId="0" borderId="0" xfId="0" applyFont="1"/>
    <xf numFmtId="43" fontId="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center"/>
    </xf>
    <xf numFmtId="0" fontId="17" fillId="2" borderId="1" xfId="0" applyFont="1" applyFill="1" applyBorder="1"/>
    <xf numFmtId="0" fontId="22" fillId="2" borderId="1" xfId="0" applyFont="1" applyFill="1" applyBorder="1"/>
    <xf numFmtId="0" fontId="22" fillId="6" borderId="5" xfId="0" applyFont="1" applyFill="1" applyBorder="1" applyAlignment="1">
      <alignment horizontal="center"/>
    </xf>
    <xf numFmtId="43" fontId="22" fillId="6" borderId="5" xfId="1" applyFont="1" applyFill="1" applyBorder="1" applyAlignment="1">
      <alignment horizontal="center"/>
    </xf>
    <xf numFmtId="43" fontId="13" fillId="2" borderId="0" xfId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22" fillId="2" borderId="5" xfId="0" applyFont="1" applyFill="1" applyBorder="1" applyAlignment="1">
      <alignment horizontal="center"/>
    </xf>
    <xf numFmtId="43" fontId="22" fillId="2" borderId="5" xfId="1" applyFont="1" applyFill="1" applyBorder="1" applyAlignment="1">
      <alignment horizontal="center"/>
    </xf>
    <xf numFmtId="0" fontId="22" fillId="8" borderId="5" xfId="0" applyFont="1" applyFill="1" applyBorder="1" applyAlignment="1">
      <alignment horizontal="center"/>
    </xf>
    <xf numFmtId="43" fontId="22" fillId="8" borderId="5" xfId="1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43" fontId="17" fillId="0" borderId="5" xfId="1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18" fillId="8" borderId="5" xfId="0" applyFont="1" applyFill="1" applyBorder="1" applyAlignment="1">
      <alignment horizontal="center"/>
    </xf>
    <xf numFmtId="43" fontId="30" fillId="2" borderId="0" xfId="0" applyNumberFormat="1" applyFont="1" applyFill="1" applyAlignment="1">
      <alignment horizontal="center"/>
    </xf>
    <xf numFmtId="0" fontId="17" fillId="8" borderId="1" xfId="0" applyFont="1" applyFill="1" applyBorder="1" applyAlignment="1">
      <alignment horizontal="center"/>
    </xf>
    <xf numFmtId="14" fontId="17" fillId="8" borderId="1" xfId="0" applyNumberFormat="1" applyFont="1" applyFill="1" applyBorder="1" applyAlignment="1">
      <alignment horizontal="center"/>
    </xf>
    <xf numFmtId="49" fontId="17" fillId="8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14" fontId="10" fillId="5" borderId="1" xfId="0" applyNumberFormat="1" applyFont="1" applyFill="1" applyBorder="1" applyAlignment="1">
      <alignment horizontal="center"/>
    </xf>
    <xf numFmtId="43" fontId="10" fillId="5" borderId="1" xfId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3" fontId="8" fillId="0" borderId="0" xfId="0" applyNumberFormat="1" applyFont="1"/>
    <xf numFmtId="43" fontId="8" fillId="0" borderId="0" xfId="1" applyFont="1"/>
    <xf numFmtId="43" fontId="12" fillId="0" borderId="0" xfId="1" applyFont="1"/>
    <xf numFmtId="0" fontId="8" fillId="2" borderId="0" xfId="0" applyFont="1" applyFill="1"/>
    <xf numFmtId="43" fontId="8" fillId="2" borderId="0" xfId="1" applyFont="1" applyFill="1"/>
    <xf numFmtId="43" fontId="10" fillId="0" borderId="1" xfId="1" applyFont="1" applyBorder="1"/>
    <xf numFmtId="0" fontId="10" fillId="0" borderId="1" xfId="0" applyFont="1" applyBorder="1"/>
    <xf numFmtId="14" fontId="9" fillId="0" borderId="1" xfId="0" applyNumberFormat="1" applyFont="1" applyBorder="1" applyAlignment="1">
      <alignment horizontal="center"/>
    </xf>
    <xf numFmtId="43" fontId="12" fillId="0" borderId="0" xfId="0" applyNumberFormat="1" applyFont="1"/>
    <xf numFmtId="49" fontId="10" fillId="2" borderId="1" xfId="0" applyNumberFormat="1" applyFont="1" applyFill="1" applyBorder="1" applyAlignment="1">
      <alignment horizontal="center"/>
    </xf>
    <xf numFmtId="0" fontId="18" fillId="0" borderId="1" xfId="0" applyFont="1" applyBorder="1"/>
    <xf numFmtId="0" fontId="9" fillId="2" borderId="1" xfId="0" applyFont="1" applyFill="1" applyBorder="1"/>
    <xf numFmtId="0" fontId="12" fillId="2" borderId="0" xfId="0" applyFont="1" applyFill="1"/>
    <xf numFmtId="43" fontId="12" fillId="2" borderId="0" xfId="1" applyFont="1" applyFill="1"/>
    <xf numFmtId="0" fontId="37" fillId="7" borderId="1" xfId="0" applyFont="1" applyFill="1" applyBorder="1" applyAlignment="1">
      <alignment horizontal="center"/>
    </xf>
    <xf numFmtId="49" fontId="37" fillId="0" borderId="1" xfId="0" applyNumberFormat="1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/>
    </xf>
    <xf numFmtId="43" fontId="8" fillId="8" borderId="1" xfId="1" applyFont="1" applyFill="1" applyBorder="1" applyAlignment="1"/>
    <xf numFmtId="14" fontId="8" fillId="8" borderId="1" xfId="0" applyNumberFormat="1" applyFont="1" applyFill="1" applyBorder="1"/>
    <xf numFmtId="43" fontId="8" fillId="8" borderId="1" xfId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43" fontId="10" fillId="6" borderId="1" xfId="1" applyFont="1" applyFill="1" applyBorder="1"/>
    <xf numFmtId="14" fontId="10" fillId="6" borderId="1" xfId="0" applyNumberFormat="1" applyFont="1" applyFill="1" applyBorder="1" applyAlignment="1">
      <alignment horizontal="center"/>
    </xf>
    <xf numFmtId="43" fontId="10" fillId="6" borderId="1" xfId="1" applyFont="1" applyFill="1" applyBorder="1" applyAlignment="1">
      <alignment horizontal="center"/>
    </xf>
    <xf numFmtId="49" fontId="10" fillId="6" borderId="1" xfId="0" applyNumberFormat="1" applyFont="1" applyFill="1" applyBorder="1" applyAlignment="1">
      <alignment horizontal="center"/>
    </xf>
    <xf numFmtId="14" fontId="10" fillId="6" borderId="1" xfId="0" applyNumberFormat="1" applyFont="1" applyFill="1" applyBorder="1"/>
    <xf numFmtId="49" fontId="12" fillId="6" borderId="1" xfId="0" applyNumberFormat="1" applyFont="1" applyFill="1" applyBorder="1" applyAlignment="1">
      <alignment horizontal="center"/>
    </xf>
    <xf numFmtId="43" fontId="12" fillId="6" borderId="1" xfId="1" applyFont="1" applyFill="1" applyBorder="1"/>
    <xf numFmtId="0" fontId="57" fillId="6" borderId="1" xfId="0" applyFont="1" applyFill="1" applyBorder="1" applyAlignment="1">
      <alignment horizontal="center"/>
    </xf>
    <xf numFmtId="43" fontId="10" fillId="2" borderId="0" xfId="0" applyNumberFormat="1" applyFont="1" applyFill="1"/>
    <xf numFmtId="0" fontId="10" fillId="2" borderId="0" xfId="0" applyFont="1" applyFill="1"/>
    <xf numFmtId="14" fontId="8" fillId="0" borderId="1" xfId="0" applyNumberFormat="1" applyFont="1" applyBorder="1" applyAlignment="1">
      <alignment horizontal="center"/>
    </xf>
    <xf numFmtId="17" fontId="12" fillId="6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49" fontId="22" fillId="6" borderId="1" xfId="0" applyNumberFormat="1" applyFont="1" applyFill="1" applyBorder="1" applyAlignment="1">
      <alignment horizontal="center"/>
    </xf>
    <xf numFmtId="0" fontId="23" fillId="6" borderId="1" xfId="0" applyFont="1" applyFill="1" applyBorder="1" applyAlignment="1">
      <alignment horizontal="center"/>
    </xf>
    <xf numFmtId="43" fontId="17" fillId="0" borderId="0" xfId="0" applyNumberFormat="1" applyFont="1" applyAlignment="1">
      <alignment horizontal="center"/>
    </xf>
    <xf numFmtId="43" fontId="29" fillId="4" borderId="1" xfId="1" applyFont="1" applyFill="1" applyBorder="1"/>
    <xf numFmtId="0" fontId="29" fillId="4" borderId="1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43" fontId="28" fillId="6" borderId="1" xfId="1" applyFont="1" applyFill="1" applyBorder="1" applyAlignment="1">
      <alignment horizontal="center"/>
    </xf>
    <xf numFmtId="43" fontId="28" fillId="4" borderId="1" xfId="1" applyFont="1" applyFill="1" applyBorder="1" applyAlignment="1">
      <alignment horizontal="center"/>
    </xf>
    <xf numFmtId="43" fontId="60" fillId="6" borderId="1" xfId="1" applyFont="1" applyFill="1" applyBorder="1"/>
    <xf numFmtId="43" fontId="60" fillId="2" borderId="1" xfId="1" applyFont="1" applyFill="1" applyBorder="1"/>
    <xf numFmtId="0" fontId="48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43" fontId="37" fillId="0" borderId="1" xfId="1" applyFont="1" applyBorder="1" applyAlignment="1">
      <alignment horizontal="center"/>
    </xf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8" borderId="1" xfId="0" applyFont="1" applyFill="1" applyBorder="1" applyAlignment="1">
      <alignment horizontal="center"/>
    </xf>
    <xf numFmtId="43" fontId="17" fillId="8" borderId="5" xfId="1" applyFont="1" applyFill="1" applyBorder="1" applyAlignment="1">
      <alignment horizontal="center"/>
    </xf>
    <xf numFmtId="14" fontId="30" fillId="8" borderId="1" xfId="0" applyNumberFormat="1" applyFont="1" applyFill="1" applyBorder="1" applyAlignment="1">
      <alignment horizontal="center"/>
    </xf>
    <xf numFmtId="0" fontId="30" fillId="6" borderId="1" xfId="0" applyFont="1" applyFill="1" applyBorder="1" applyAlignment="1">
      <alignment horizontal="center"/>
    </xf>
    <xf numFmtId="43" fontId="30" fillId="6" borderId="1" xfId="1" applyFont="1" applyFill="1" applyBorder="1" applyAlignment="1">
      <alignment horizontal="center"/>
    </xf>
    <xf numFmtId="14" fontId="30" fillId="6" borderId="1" xfId="0" applyNumberFormat="1" applyFont="1" applyFill="1" applyBorder="1" applyAlignment="1">
      <alignment horizontal="center"/>
    </xf>
    <xf numFmtId="49" fontId="30" fillId="6" borderId="1" xfId="0" applyNumberFormat="1" applyFont="1" applyFill="1" applyBorder="1" applyAlignment="1">
      <alignment horizontal="center"/>
    </xf>
    <xf numFmtId="14" fontId="28" fillId="6" borderId="1" xfId="0" applyNumberFormat="1" applyFont="1" applyFill="1" applyBorder="1" applyAlignment="1">
      <alignment horizontal="center"/>
    </xf>
    <xf numFmtId="0" fontId="40" fillId="6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43" fontId="10" fillId="8" borderId="1" xfId="1" applyFont="1" applyFill="1" applyBorder="1"/>
    <xf numFmtId="14" fontId="10" fillId="8" borderId="1" xfId="0" applyNumberFormat="1" applyFont="1" applyFill="1" applyBorder="1"/>
    <xf numFmtId="0" fontId="10" fillId="8" borderId="1" xfId="0" applyFont="1" applyFill="1" applyBorder="1"/>
    <xf numFmtId="43" fontId="10" fillId="8" borderId="1" xfId="1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43" fontId="9" fillId="6" borderId="1" xfId="1" applyFont="1" applyFill="1" applyBorder="1"/>
    <xf numFmtId="16" fontId="17" fillId="6" borderId="1" xfId="0" applyNumberFormat="1" applyFont="1" applyFill="1" applyBorder="1" applyAlignment="1">
      <alignment horizontal="center"/>
    </xf>
    <xf numFmtId="0" fontId="29" fillId="8" borderId="1" xfId="0" applyFont="1" applyFill="1" applyBorder="1"/>
    <xf numFmtId="0" fontId="61" fillId="8" borderId="1" xfId="0" applyFont="1" applyFill="1" applyBorder="1" applyAlignment="1">
      <alignment horizontal="center"/>
    </xf>
    <xf numFmtId="43" fontId="61" fillId="8" borderId="1" xfId="1" applyFont="1" applyFill="1" applyBorder="1" applyAlignment="1">
      <alignment horizontal="center"/>
    </xf>
    <xf numFmtId="14" fontId="61" fillId="8" borderId="1" xfId="0" applyNumberFormat="1" applyFont="1" applyFill="1" applyBorder="1" applyAlignment="1">
      <alignment horizontal="center"/>
    </xf>
    <xf numFmtId="49" fontId="61" fillId="8" borderId="1" xfId="0" applyNumberFormat="1" applyFont="1" applyFill="1" applyBorder="1" applyAlignment="1">
      <alignment horizontal="center"/>
    </xf>
    <xf numFmtId="0" fontId="53" fillId="0" borderId="1" xfId="0" applyFont="1" applyBorder="1" applyAlignment="1">
      <alignment horizontal="center"/>
    </xf>
    <xf numFmtId="43" fontId="53" fillId="0" borderId="1" xfId="1" applyFont="1" applyBorder="1" applyAlignment="1">
      <alignment horizontal="center"/>
    </xf>
    <xf numFmtId="49" fontId="53" fillId="0" borderId="1" xfId="0" applyNumberFormat="1" applyFont="1" applyBorder="1" applyAlignment="1">
      <alignment horizontal="center"/>
    </xf>
    <xf numFmtId="49" fontId="61" fillId="6" borderId="1" xfId="0" applyNumberFormat="1" applyFont="1" applyFill="1" applyBorder="1" applyAlignment="1">
      <alignment horizontal="center"/>
    </xf>
    <xf numFmtId="43" fontId="61" fillId="6" borderId="1" xfId="1" applyFont="1" applyFill="1" applyBorder="1" applyAlignment="1">
      <alignment horizontal="center"/>
    </xf>
    <xf numFmtId="14" fontId="61" fillId="6" borderId="1" xfId="0" applyNumberFormat="1" applyFont="1" applyFill="1" applyBorder="1" applyAlignment="1">
      <alignment horizontal="center"/>
    </xf>
    <xf numFmtId="49" fontId="61" fillId="2" borderId="1" xfId="0" applyNumberFormat="1" applyFont="1" applyFill="1" applyBorder="1" applyAlignment="1">
      <alignment horizontal="center"/>
    </xf>
    <xf numFmtId="43" fontId="61" fillId="2" borderId="1" xfId="1" applyFont="1" applyFill="1" applyBorder="1" applyAlignment="1">
      <alignment horizontal="center"/>
    </xf>
    <xf numFmtId="14" fontId="61" fillId="2" borderId="1" xfId="0" applyNumberFormat="1" applyFont="1" applyFill="1" applyBorder="1" applyAlignment="1">
      <alignment horizontal="center"/>
    </xf>
    <xf numFmtId="0" fontId="61" fillId="0" borderId="1" xfId="0" applyFont="1" applyBorder="1" applyAlignment="1">
      <alignment horizontal="center"/>
    </xf>
    <xf numFmtId="43" fontId="61" fillId="0" borderId="1" xfId="1" applyFont="1" applyBorder="1"/>
    <xf numFmtId="0" fontId="61" fillId="0" borderId="1" xfId="0" applyFont="1" applyBorder="1"/>
    <xf numFmtId="49" fontId="61" fillId="0" borderId="1" xfId="0" applyNumberFormat="1" applyFont="1" applyBorder="1" applyAlignment="1">
      <alignment horizontal="center"/>
    </xf>
    <xf numFmtId="49" fontId="61" fillId="0" borderId="1" xfId="1" applyNumberFormat="1" applyFont="1" applyBorder="1" applyAlignment="1">
      <alignment horizontal="center"/>
    </xf>
    <xf numFmtId="43" fontId="61" fillId="0" borderId="1" xfId="1" applyFont="1" applyBorder="1" applyAlignment="1">
      <alignment horizontal="center"/>
    </xf>
    <xf numFmtId="43" fontId="53" fillId="2" borderId="1" xfId="1" applyFont="1" applyFill="1" applyBorder="1" applyAlignment="1">
      <alignment horizontal="center"/>
    </xf>
    <xf numFmtId="49" fontId="61" fillId="8" borderId="1" xfId="1" applyNumberFormat="1" applyFont="1" applyFill="1" applyBorder="1" applyAlignment="1">
      <alignment horizontal="center"/>
    </xf>
    <xf numFmtId="0" fontId="61" fillId="2" borderId="1" xfId="0" applyFont="1" applyFill="1" applyBorder="1" applyAlignment="1">
      <alignment horizontal="center"/>
    </xf>
    <xf numFmtId="43" fontId="61" fillId="8" borderId="1" xfId="1" applyFont="1" applyFill="1" applyBorder="1"/>
    <xf numFmtId="43" fontId="53" fillId="8" borderId="1" xfId="1" applyFont="1" applyFill="1" applyBorder="1"/>
    <xf numFmtId="43" fontId="61" fillId="2" borderId="1" xfId="1" applyFont="1" applyFill="1" applyBorder="1"/>
    <xf numFmtId="0" fontId="53" fillId="8" borderId="1" xfId="0" applyFont="1" applyFill="1" applyBorder="1" applyAlignment="1">
      <alignment horizontal="center"/>
    </xf>
    <xf numFmtId="43" fontId="53" fillId="8" borderId="1" xfId="1" applyFont="1" applyFill="1" applyBorder="1" applyAlignment="1">
      <alignment horizontal="center"/>
    </xf>
    <xf numFmtId="49" fontId="53" fillId="8" borderId="1" xfId="0" applyNumberFormat="1" applyFont="1" applyFill="1" applyBorder="1" applyAlignment="1">
      <alignment horizontal="center"/>
    </xf>
    <xf numFmtId="0" fontId="62" fillId="2" borderId="1" xfId="0" applyFont="1" applyFill="1" applyBorder="1" applyAlignment="1">
      <alignment horizontal="center"/>
    </xf>
    <xf numFmtId="43" fontId="62" fillId="2" borderId="1" xfId="1" applyFont="1" applyFill="1" applyBorder="1" applyAlignment="1">
      <alignment horizontal="center"/>
    </xf>
    <xf numFmtId="49" fontId="62" fillId="2" borderId="1" xfId="0" applyNumberFormat="1" applyFont="1" applyFill="1" applyBorder="1" applyAlignment="1">
      <alignment horizontal="center"/>
    </xf>
    <xf numFmtId="49" fontId="62" fillId="2" borderId="1" xfId="1" applyNumberFormat="1" applyFont="1" applyFill="1" applyBorder="1" applyAlignment="1">
      <alignment horizontal="center"/>
    </xf>
    <xf numFmtId="14" fontId="61" fillId="8" borderId="1" xfId="0" applyNumberFormat="1" applyFont="1" applyFill="1" applyBorder="1"/>
    <xf numFmtId="43" fontId="53" fillId="0" borderId="1" xfId="1" applyFont="1" applyBorder="1"/>
    <xf numFmtId="0" fontId="53" fillId="0" borderId="1" xfId="0" applyFont="1" applyBorder="1"/>
    <xf numFmtId="0" fontId="61" fillId="6" borderId="1" xfId="0" applyFont="1" applyFill="1" applyBorder="1" applyAlignment="1">
      <alignment horizontal="center"/>
    </xf>
    <xf numFmtId="43" fontId="61" fillId="6" borderId="1" xfId="1" applyFont="1" applyFill="1" applyBorder="1"/>
    <xf numFmtId="0" fontId="61" fillId="2" borderId="1" xfId="0" applyFont="1" applyFill="1" applyBorder="1"/>
    <xf numFmtId="49" fontId="61" fillId="2" borderId="1" xfId="1" applyNumberFormat="1" applyFont="1" applyFill="1" applyBorder="1" applyAlignment="1">
      <alignment horizontal="center"/>
    </xf>
    <xf numFmtId="0" fontId="53" fillId="2" borderId="1" xfId="0" applyFont="1" applyFill="1" applyBorder="1"/>
    <xf numFmtId="49" fontId="53" fillId="0" borderId="1" xfId="1" applyNumberFormat="1" applyFont="1" applyBorder="1" applyAlignment="1">
      <alignment horizontal="center"/>
    </xf>
    <xf numFmtId="14" fontId="53" fillId="8" borderId="1" xfId="0" applyNumberFormat="1" applyFont="1" applyFill="1" applyBorder="1"/>
    <xf numFmtId="14" fontId="61" fillId="2" borderId="1" xfId="0" applyNumberFormat="1" applyFont="1" applyFill="1" applyBorder="1"/>
    <xf numFmtId="14" fontId="61" fillId="6" borderId="1" xfId="0" applyNumberFormat="1" applyFont="1" applyFill="1" applyBorder="1"/>
    <xf numFmtId="49" fontId="61" fillId="6" borderId="1" xfId="1" applyNumberFormat="1" applyFont="1" applyFill="1" applyBorder="1" applyAlignment="1">
      <alignment horizontal="center"/>
    </xf>
    <xf numFmtId="0" fontId="61" fillId="8" borderId="1" xfId="0" applyFont="1" applyFill="1" applyBorder="1" applyAlignment="1">
      <alignment horizontal="center" vertical="center"/>
    </xf>
    <xf numFmtId="43" fontId="61" fillId="8" borderId="1" xfId="1" applyFont="1" applyFill="1" applyBorder="1" applyAlignment="1">
      <alignment vertical="center"/>
    </xf>
    <xf numFmtId="14" fontId="61" fillId="8" borderId="1" xfId="0" applyNumberFormat="1" applyFont="1" applyFill="1" applyBorder="1" applyAlignment="1">
      <alignment vertical="center"/>
    </xf>
    <xf numFmtId="49" fontId="61" fillId="8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Border="1"/>
    <xf numFmtId="49" fontId="24" fillId="6" borderId="1" xfId="0" applyNumberFormat="1" applyFont="1" applyFill="1" applyBorder="1" applyAlignment="1">
      <alignment horizontal="center"/>
    </xf>
    <xf numFmtId="43" fontId="24" fillId="6" borderId="1" xfId="1" applyFont="1" applyFill="1" applyBorder="1"/>
    <xf numFmtId="14" fontId="24" fillId="6" borderId="1" xfId="0" applyNumberFormat="1" applyFont="1" applyFill="1" applyBorder="1"/>
    <xf numFmtId="49" fontId="24" fillId="6" borderId="1" xfId="1" applyNumberFormat="1" applyFont="1" applyFill="1" applyBorder="1" applyAlignment="1">
      <alignment horizontal="center"/>
    </xf>
    <xf numFmtId="0" fontId="61" fillId="10" borderId="1" xfId="0" applyFont="1" applyFill="1" applyBorder="1" applyAlignment="1">
      <alignment horizontal="center"/>
    </xf>
    <xf numFmtId="43" fontId="53" fillId="10" borderId="1" xfId="1" applyFont="1" applyFill="1" applyBorder="1"/>
    <xf numFmtId="14" fontId="61" fillId="10" borderId="1" xfId="0" applyNumberFormat="1" applyFont="1" applyFill="1" applyBorder="1"/>
    <xf numFmtId="49" fontId="61" fillId="10" borderId="1" xfId="0" applyNumberFormat="1" applyFont="1" applyFill="1" applyBorder="1" applyAlignment="1">
      <alignment horizontal="center"/>
    </xf>
    <xf numFmtId="49" fontId="61" fillId="10" borderId="1" xfId="1" applyNumberFormat="1" applyFont="1" applyFill="1" applyBorder="1" applyAlignment="1">
      <alignment horizontal="center"/>
    </xf>
    <xf numFmtId="49" fontId="63" fillId="8" borderId="1" xfId="0" applyNumberFormat="1" applyFont="1" applyFill="1" applyBorder="1" applyAlignment="1">
      <alignment horizontal="center"/>
    </xf>
    <xf numFmtId="0" fontId="65" fillId="8" borderId="1" xfId="0" applyFont="1" applyFill="1" applyBorder="1" applyAlignment="1">
      <alignment horizontal="center"/>
    </xf>
    <xf numFmtId="0" fontId="58" fillId="2" borderId="1" xfId="0" applyFont="1" applyFill="1" applyBorder="1" applyAlignment="1">
      <alignment horizontal="center"/>
    </xf>
    <xf numFmtId="0" fontId="66" fillId="8" borderId="1" xfId="0" applyFont="1" applyFill="1" applyBorder="1" applyAlignment="1">
      <alignment horizontal="center"/>
    </xf>
    <xf numFmtId="49" fontId="63" fillId="6" borderId="1" xfId="0" applyNumberFormat="1" applyFont="1" applyFill="1" applyBorder="1" applyAlignment="1">
      <alignment horizontal="center"/>
    </xf>
    <xf numFmtId="43" fontId="63" fillId="6" borderId="1" xfId="1" applyFont="1" applyFill="1" applyBorder="1"/>
    <xf numFmtId="14" fontId="67" fillId="6" borderId="1" xfId="0" applyNumberFormat="1" applyFont="1" applyFill="1" applyBorder="1" applyAlignment="1">
      <alignment horizontal="center"/>
    </xf>
    <xf numFmtId="14" fontId="53" fillId="6" borderId="1" xfId="0" applyNumberFormat="1" applyFont="1" applyFill="1" applyBorder="1" applyAlignment="1">
      <alignment horizontal="center"/>
    </xf>
    <xf numFmtId="43" fontId="53" fillId="6" borderId="1" xfId="1" applyFont="1" applyFill="1" applyBorder="1" applyAlignment="1">
      <alignment horizontal="center"/>
    </xf>
    <xf numFmtId="43" fontId="64" fillId="6" borderId="1" xfId="1" applyFont="1" applyFill="1" applyBorder="1"/>
    <xf numFmtId="0" fontId="22" fillId="6" borderId="1" xfId="0" applyFont="1" applyFill="1" applyBorder="1"/>
    <xf numFmtId="14" fontId="22" fillId="6" borderId="1" xfId="0" applyNumberFormat="1" applyFont="1" applyFill="1" applyBorder="1"/>
    <xf numFmtId="43" fontId="30" fillId="2" borderId="0" xfId="0" applyNumberFormat="1" applyFont="1" applyFill="1"/>
    <xf numFmtId="14" fontId="28" fillId="6" borderId="1" xfId="0" applyNumberFormat="1" applyFont="1" applyFill="1" applyBorder="1"/>
    <xf numFmtId="43" fontId="45" fillId="6" borderId="1" xfId="1" applyFont="1" applyFill="1" applyBorder="1" applyAlignment="1">
      <alignment horizontal="center"/>
    </xf>
    <xf numFmtId="17" fontId="17" fillId="6" borderId="1" xfId="0" applyNumberFormat="1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49" fontId="30" fillId="8" borderId="1" xfId="0" applyNumberFormat="1" applyFont="1" applyFill="1" applyBorder="1" applyAlignment="1">
      <alignment horizontal="center"/>
    </xf>
    <xf numFmtId="43" fontId="30" fillId="8" borderId="1" xfId="1" applyFont="1" applyFill="1" applyBorder="1"/>
    <xf numFmtId="0" fontId="30" fillId="8" borderId="1" xfId="0" applyFont="1" applyFill="1" applyBorder="1" applyAlignment="1">
      <alignment horizontal="center"/>
    </xf>
    <xf numFmtId="0" fontId="47" fillId="2" borderId="1" xfId="0" applyFont="1" applyFill="1" applyBorder="1" applyAlignment="1">
      <alignment horizontal="center"/>
    </xf>
    <xf numFmtId="43" fontId="30" fillId="6" borderId="1" xfId="1" applyFont="1" applyFill="1" applyBorder="1"/>
    <xf numFmtId="49" fontId="8" fillId="6" borderId="1" xfId="0" applyNumberFormat="1" applyFont="1" applyFill="1" applyBorder="1" applyAlignment="1">
      <alignment horizontal="center"/>
    </xf>
    <xf numFmtId="43" fontId="8" fillId="6" borderId="1" xfId="1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14" fontId="8" fillId="6" borderId="1" xfId="0" applyNumberFormat="1" applyFont="1" applyFill="1" applyBorder="1" applyAlignment="1">
      <alignment horizontal="center"/>
    </xf>
    <xf numFmtId="49" fontId="29" fillId="11" borderId="1" xfId="0" applyNumberFormat="1" applyFont="1" applyFill="1" applyBorder="1" applyAlignment="1">
      <alignment horizontal="center"/>
    </xf>
    <xf numFmtId="43" fontId="29" fillId="11" borderId="1" xfId="1" applyFont="1" applyFill="1" applyBorder="1"/>
    <xf numFmtId="188" fontId="29" fillId="11" borderId="8" xfId="0" applyNumberFormat="1" applyFont="1" applyFill="1" applyBorder="1" applyAlignment="1">
      <alignment horizontal="left" vertical="center"/>
    </xf>
    <xf numFmtId="188" fontId="29" fillId="11" borderId="3" xfId="0" applyNumberFormat="1" applyFont="1" applyFill="1" applyBorder="1" applyAlignment="1">
      <alignment horizontal="left" vertical="center"/>
    </xf>
    <xf numFmtId="188" fontId="29" fillId="11" borderId="9" xfId="0" applyNumberFormat="1" applyFont="1" applyFill="1" applyBorder="1" applyAlignment="1">
      <alignment horizontal="left" vertical="center"/>
    </xf>
    <xf numFmtId="49" fontId="67" fillId="8" borderId="1" xfId="0" applyNumberFormat="1" applyFont="1" applyFill="1" applyBorder="1" applyAlignment="1">
      <alignment horizontal="center"/>
    </xf>
    <xf numFmtId="49" fontId="66" fillId="8" borderId="1" xfId="0" applyNumberFormat="1" applyFont="1" applyFill="1" applyBorder="1" applyAlignment="1">
      <alignment horizontal="center"/>
    </xf>
    <xf numFmtId="14" fontId="68" fillId="12" borderId="12" xfId="0" applyNumberFormat="1" applyFont="1" applyFill="1" applyBorder="1"/>
    <xf numFmtId="0" fontId="36" fillId="6" borderId="1" xfId="0" applyFont="1" applyFill="1" applyBorder="1" applyAlignment="1">
      <alignment horizontal="center"/>
    </xf>
    <xf numFmtId="43" fontId="12" fillId="2" borderId="1" xfId="1" applyFont="1" applyFill="1" applyBorder="1"/>
    <xf numFmtId="43" fontId="8" fillId="2" borderId="0" xfId="0" applyNumberFormat="1" applyFont="1" applyFill="1"/>
    <xf numFmtId="14" fontId="12" fillId="6" borderId="1" xfId="1" applyNumberFormat="1" applyFont="1" applyFill="1" applyBorder="1" applyAlignment="1">
      <alignment horizontal="center"/>
    </xf>
    <xf numFmtId="49" fontId="12" fillId="6" borderId="1" xfId="1" applyNumberFormat="1" applyFont="1" applyFill="1" applyBorder="1" applyAlignment="1">
      <alignment horizontal="center"/>
    </xf>
    <xf numFmtId="49" fontId="62" fillId="13" borderId="1" xfId="0" applyNumberFormat="1" applyFont="1" applyFill="1" applyBorder="1" applyAlignment="1">
      <alignment horizontal="center"/>
    </xf>
    <xf numFmtId="43" fontId="62" fillId="13" borderId="1" xfId="1" applyFont="1" applyFill="1" applyBorder="1"/>
    <xf numFmtId="14" fontId="62" fillId="13" borderId="1" xfId="0" applyNumberFormat="1" applyFont="1" applyFill="1" applyBorder="1" applyAlignment="1">
      <alignment horizontal="center"/>
    </xf>
    <xf numFmtId="49" fontId="69" fillId="13" borderId="1" xfId="0" applyNumberFormat="1" applyFont="1" applyFill="1" applyBorder="1" applyAlignment="1">
      <alignment horizontal="center"/>
    </xf>
    <xf numFmtId="49" fontId="62" fillId="13" borderId="1" xfId="1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3" fontId="61" fillId="8" borderId="0" xfId="1" applyFont="1" applyFill="1"/>
    <xf numFmtId="0" fontId="46" fillId="8" borderId="1" xfId="0" applyFont="1" applyFill="1" applyBorder="1" applyAlignment="1">
      <alignment horizontal="center"/>
    </xf>
    <xf numFmtId="43" fontId="41" fillId="8" borderId="1" xfId="1" applyFont="1" applyFill="1" applyBorder="1" applyAlignment="1">
      <alignment horizontal="center"/>
    </xf>
    <xf numFmtId="43" fontId="11" fillId="2" borderId="0" xfId="1" applyFont="1" applyFill="1"/>
    <xf numFmtId="0" fontId="11" fillId="2" borderId="0" xfId="0" applyFont="1" applyFill="1"/>
    <xf numFmtId="49" fontId="62" fillId="6" borderId="1" xfId="0" applyNumberFormat="1" applyFont="1" applyFill="1" applyBorder="1" applyAlignment="1">
      <alignment horizontal="center"/>
    </xf>
    <xf numFmtId="0" fontId="62" fillId="8" borderId="1" xfId="0" applyFont="1" applyFill="1" applyBorder="1" applyAlignment="1">
      <alignment horizontal="center"/>
    </xf>
    <xf numFmtId="43" fontId="62" fillId="8" borderId="1" xfId="1" applyFont="1" applyFill="1" applyBorder="1" applyAlignment="1">
      <alignment horizontal="center"/>
    </xf>
    <xf numFmtId="49" fontId="62" fillId="8" borderId="1" xfId="0" applyNumberFormat="1" applyFont="1" applyFill="1" applyBorder="1" applyAlignment="1">
      <alignment horizontal="center"/>
    </xf>
    <xf numFmtId="188" fontId="29" fillId="8" borderId="8" xfId="0" applyNumberFormat="1" applyFont="1" applyFill="1" applyBorder="1" applyAlignment="1">
      <alignment horizontal="left" vertical="center"/>
    </xf>
    <xf numFmtId="188" fontId="29" fillId="8" borderId="3" xfId="0" applyNumberFormat="1" applyFont="1" applyFill="1" applyBorder="1" applyAlignment="1">
      <alignment horizontal="left" vertical="center"/>
    </xf>
    <xf numFmtId="188" fontId="29" fillId="8" borderId="9" xfId="0" applyNumberFormat="1" applyFont="1" applyFill="1" applyBorder="1" applyAlignment="1">
      <alignment horizontal="left" vertical="center"/>
    </xf>
    <xf numFmtId="0" fontId="32" fillId="6" borderId="1" xfId="0" applyFont="1" applyFill="1" applyBorder="1" applyAlignment="1">
      <alignment horizontal="center"/>
    </xf>
    <xf numFmtId="0" fontId="33" fillId="6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49" fontId="16" fillId="6" borderId="1" xfId="0" applyNumberFormat="1" applyFont="1" applyFill="1" applyBorder="1" applyAlignment="1">
      <alignment horizontal="center"/>
    </xf>
    <xf numFmtId="0" fontId="66" fillId="6" borderId="1" xfId="0" applyFont="1" applyFill="1" applyBorder="1" applyAlignment="1">
      <alignment horizontal="center"/>
    </xf>
    <xf numFmtId="49" fontId="48" fillId="0" borderId="1" xfId="0" applyNumberFormat="1" applyFont="1" applyBorder="1" applyAlignment="1">
      <alignment horizontal="center"/>
    </xf>
    <xf numFmtId="0" fontId="46" fillId="5" borderId="1" xfId="0" applyFont="1" applyFill="1" applyBorder="1" applyAlignment="1">
      <alignment horizontal="center"/>
    </xf>
    <xf numFmtId="49" fontId="46" fillId="2" borderId="1" xfId="0" applyNumberFormat="1" applyFont="1" applyFill="1" applyBorder="1" applyAlignment="1">
      <alignment horizontal="center"/>
    </xf>
    <xf numFmtId="14" fontId="46" fillId="2" borderId="1" xfId="0" applyNumberFormat="1" applyFont="1" applyFill="1" applyBorder="1" applyAlignment="1">
      <alignment horizontal="center"/>
    </xf>
    <xf numFmtId="43" fontId="22" fillId="2" borderId="0" xfId="1" applyFont="1" applyFill="1"/>
    <xf numFmtId="49" fontId="46" fillId="8" borderId="1" xfId="0" applyNumberFormat="1" applyFont="1" applyFill="1" applyBorder="1" applyAlignment="1">
      <alignment horizontal="center"/>
    </xf>
    <xf numFmtId="43" fontId="45" fillId="8" borderId="1" xfId="1" applyFont="1" applyFill="1" applyBorder="1" applyAlignment="1">
      <alignment horizontal="center"/>
    </xf>
    <xf numFmtId="14" fontId="46" fillId="8" borderId="1" xfId="0" applyNumberFormat="1" applyFont="1" applyFill="1" applyBorder="1" applyAlignment="1">
      <alignment horizontal="center"/>
    </xf>
    <xf numFmtId="0" fontId="70" fillId="2" borderId="1" xfId="0" applyFont="1" applyFill="1" applyBorder="1" applyAlignment="1">
      <alignment horizontal="center"/>
    </xf>
    <xf numFmtId="14" fontId="70" fillId="2" borderId="1" xfId="0" applyNumberFormat="1" applyFont="1" applyFill="1" applyBorder="1" applyAlignment="1">
      <alignment horizontal="center"/>
    </xf>
    <xf numFmtId="14" fontId="18" fillId="8" borderId="1" xfId="0" applyNumberFormat="1" applyFont="1" applyFill="1" applyBorder="1" applyAlignment="1">
      <alignment horizontal="center"/>
    </xf>
    <xf numFmtId="0" fontId="18" fillId="8" borderId="1" xfId="0" applyFont="1" applyFill="1" applyBorder="1" applyAlignment="1">
      <alignment horizontal="center"/>
    </xf>
    <xf numFmtId="43" fontId="70" fillId="2" borderId="0" xfId="1" applyFont="1" applyFill="1" applyAlignment="1">
      <alignment horizontal="center"/>
    </xf>
    <xf numFmtId="0" fontId="70" fillId="2" borderId="0" xfId="0" applyFont="1" applyFill="1" applyAlignment="1">
      <alignment horizontal="center"/>
    </xf>
    <xf numFmtId="43" fontId="18" fillId="6" borderId="1" xfId="1" applyFont="1" applyFill="1" applyBorder="1" applyAlignment="1">
      <alignment horizontal="center"/>
    </xf>
    <xf numFmtId="49" fontId="46" fillId="6" borderId="1" xfId="0" applyNumberFormat="1" applyFont="1" applyFill="1" applyBorder="1" applyAlignment="1">
      <alignment horizontal="center"/>
    </xf>
    <xf numFmtId="14" fontId="46" fillId="6" borderId="1" xfId="0" applyNumberFormat="1" applyFont="1" applyFill="1" applyBorder="1" applyAlignment="1">
      <alignment horizontal="center"/>
    </xf>
    <xf numFmtId="0" fontId="46" fillId="6" borderId="1" xfId="0" applyFont="1" applyFill="1" applyBorder="1" applyAlignment="1">
      <alignment horizontal="center"/>
    </xf>
    <xf numFmtId="43" fontId="18" fillId="2" borderId="1" xfId="1" applyFont="1" applyFill="1" applyBorder="1" applyAlignment="1">
      <alignment horizontal="center"/>
    </xf>
    <xf numFmtId="43" fontId="41" fillId="2" borderId="1" xfId="1" applyFont="1" applyFill="1" applyBorder="1" applyAlignment="1">
      <alignment horizontal="center"/>
    </xf>
    <xf numFmtId="43" fontId="70" fillId="2" borderId="1" xfId="1" applyFont="1" applyFill="1" applyBorder="1" applyAlignment="1">
      <alignment horizontal="center"/>
    </xf>
    <xf numFmtId="49" fontId="71" fillId="2" borderId="1" xfId="0" applyNumberFormat="1" applyFont="1" applyFill="1" applyBorder="1" applyAlignment="1">
      <alignment horizontal="center"/>
    </xf>
    <xf numFmtId="0" fontId="71" fillId="2" borderId="1" xfId="0" applyFont="1" applyFill="1" applyBorder="1" applyAlignment="1">
      <alignment horizontal="center"/>
    </xf>
    <xf numFmtId="49" fontId="70" fillId="2" borderId="1" xfId="0" applyNumberFormat="1" applyFont="1" applyFill="1" applyBorder="1" applyAlignment="1">
      <alignment horizontal="center"/>
    </xf>
    <xf numFmtId="49" fontId="57" fillId="8" borderId="1" xfId="0" applyNumberFormat="1" applyFont="1" applyFill="1" applyBorder="1" applyAlignment="1">
      <alignment horizontal="center"/>
    </xf>
    <xf numFmtId="49" fontId="18" fillId="8" borderId="1" xfId="0" applyNumberFormat="1" applyFont="1" applyFill="1" applyBorder="1" applyAlignment="1">
      <alignment horizontal="center"/>
    </xf>
    <xf numFmtId="49" fontId="47" fillId="6" borderId="1" xfId="0" applyNumberFormat="1" applyFont="1" applyFill="1" applyBorder="1" applyAlignment="1">
      <alignment horizontal="center"/>
    </xf>
    <xf numFmtId="14" fontId="48" fillId="6" borderId="1" xfId="0" applyNumberFormat="1" applyFont="1" applyFill="1" applyBorder="1" applyAlignment="1">
      <alignment horizontal="center"/>
    </xf>
    <xf numFmtId="49" fontId="48" fillId="2" borderId="1" xfId="0" applyNumberFormat="1" applyFont="1" applyFill="1" applyBorder="1" applyAlignment="1">
      <alignment horizontal="center"/>
    </xf>
    <xf numFmtId="49" fontId="46" fillId="0" borderId="1" xfId="0" applyNumberFormat="1" applyFont="1" applyBorder="1" applyAlignment="1">
      <alignment horizontal="center"/>
    </xf>
    <xf numFmtId="43" fontId="18" fillId="8" borderId="1" xfId="1" applyFont="1" applyFill="1" applyBorder="1" applyAlignment="1">
      <alignment horizontal="center"/>
    </xf>
    <xf numFmtId="0" fontId="70" fillId="0" borderId="1" xfId="0" applyFont="1" applyBorder="1" applyAlignment="1">
      <alignment horizontal="center"/>
    </xf>
    <xf numFmtId="14" fontId="48" fillId="8" borderId="1" xfId="0" applyNumberFormat="1" applyFont="1" applyFill="1" applyBorder="1" applyAlignment="1">
      <alignment horizontal="center"/>
    </xf>
    <xf numFmtId="0" fontId="48" fillId="0" borderId="1" xfId="0" applyFont="1" applyBorder="1" applyAlignment="1">
      <alignment horizontal="center"/>
    </xf>
    <xf numFmtId="14" fontId="46" fillId="6" borderId="1" xfId="1" applyNumberFormat="1" applyFont="1" applyFill="1" applyBorder="1" applyAlignment="1">
      <alignment horizontal="center"/>
    </xf>
    <xf numFmtId="49" fontId="22" fillId="6" borderId="1" xfId="1" applyNumberFormat="1" applyFont="1" applyFill="1" applyBorder="1" applyAlignment="1">
      <alignment horizontal="center"/>
    </xf>
    <xf numFmtId="49" fontId="41" fillId="6" borderId="1" xfId="0" applyNumberFormat="1" applyFont="1" applyFill="1" applyBorder="1" applyAlignment="1">
      <alignment horizontal="center"/>
    </xf>
    <xf numFmtId="49" fontId="72" fillId="6" borderId="1" xfId="0" applyNumberFormat="1" applyFont="1" applyFill="1" applyBorder="1" applyAlignment="1">
      <alignment horizontal="center"/>
    </xf>
    <xf numFmtId="43" fontId="22" fillId="2" borderId="0" xfId="0" applyNumberFormat="1" applyFont="1" applyFill="1" applyAlignment="1">
      <alignment horizontal="center"/>
    </xf>
    <xf numFmtId="49" fontId="47" fillId="2" borderId="1" xfId="0" applyNumberFormat="1" applyFont="1" applyFill="1" applyBorder="1" applyAlignment="1">
      <alignment horizontal="center"/>
    </xf>
    <xf numFmtId="49" fontId="72" fillId="2" borderId="1" xfId="0" applyNumberFormat="1" applyFont="1" applyFill="1" applyBorder="1" applyAlignment="1">
      <alignment horizontal="center"/>
    </xf>
    <xf numFmtId="14" fontId="46" fillId="2" borderId="1" xfId="1" applyNumberFormat="1" applyFont="1" applyFill="1" applyBorder="1" applyAlignment="1">
      <alignment horizontal="center"/>
    </xf>
    <xf numFmtId="49" fontId="22" fillId="2" borderId="1" xfId="1" applyNumberFormat="1" applyFont="1" applyFill="1" applyBorder="1" applyAlignment="1">
      <alignment horizontal="center"/>
    </xf>
    <xf numFmtId="43" fontId="57" fillId="0" borderId="1" xfId="1" applyFont="1" applyBorder="1" applyAlignment="1">
      <alignment horizontal="center"/>
    </xf>
    <xf numFmtId="14" fontId="10" fillId="6" borderId="1" xfId="1" applyNumberFormat="1" applyFont="1" applyFill="1" applyBorder="1" applyAlignment="1">
      <alignment horizontal="center"/>
    </xf>
    <xf numFmtId="49" fontId="10" fillId="6" borderId="1" xfId="1" applyNumberFormat="1" applyFont="1" applyFill="1" applyBorder="1" applyAlignment="1">
      <alignment horizontal="center"/>
    </xf>
    <xf numFmtId="43" fontId="18" fillId="0" borderId="1" xfId="1" applyFont="1" applyBorder="1" applyAlignment="1">
      <alignment horizontal="center"/>
    </xf>
    <xf numFmtId="43" fontId="48" fillId="2" borderId="1" xfId="1" applyFont="1" applyFill="1" applyBorder="1" applyAlignment="1">
      <alignment horizontal="center"/>
    </xf>
    <xf numFmtId="49" fontId="17" fillId="2" borderId="1" xfId="1" applyNumberFormat="1" applyFont="1" applyFill="1" applyBorder="1" applyAlignment="1">
      <alignment horizontal="center"/>
    </xf>
    <xf numFmtId="0" fontId="46" fillId="0" borderId="1" xfId="0" applyFont="1" applyBorder="1"/>
    <xf numFmtId="49" fontId="22" fillId="0" borderId="1" xfId="0" applyNumberFormat="1" applyFont="1" applyBorder="1"/>
    <xf numFmtId="43" fontId="46" fillId="2" borderId="1" xfId="1" applyFont="1" applyFill="1" applyBorder="1" applyAlignment="1">
      <alignment horizontal="center"/>
    </xf>
    <xf numFmtId="14" fontId="22" fillId="6" borderId="1" xfId="1" applyNumberFormat="1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43" fontId="18" fillId="6" borderId="1" xfId="1" applyFont="1" applyFill="1" applyBorder="1"/>
    <xf numFmtId="14" fontId="18" fillId="6" borderId="1" xfId="1" applyNumberFormat="1" applyFont="1" applyFill="1" applyBorder="1" applyAlignment="1">
      <alignment horizontal="center"/>
    </xf>
    <xf numFmtId="49" fontId="18" fillId="6" borderId="1" xfId="1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14" fontId="18" fillId="6" borderId="1" xfId="0" applyNumberFormat="1" applyFont="1" applyFill="1" applyBorder="1" applyAlignment="1">
      <alignment horizontal="center"/>
    </xf>
    <xf numFmtId="43" fontId="16" fillId="6" borderId="1" xfId="1" applyFont="1" applyFill="1" applyBorder="1"/>
    <xf numFmtId="14" fontId="16" fillId="6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49" fontId="16" fillId="2" borderId="1" xfId="0" applyNumberFormat="1" applyFont="1" applyFill="1" applyBorder="1" applyAlignment="1">
      <alignment horizontal="center"/>
    </xf>
    <xf numFmtId="43" fontId="16" fillId="2" borderId="1" xfId="1" applyFont="1" applyFill="1" applyBorder="1"/>
    <xf numFmtId="0" fontId="16" fillId="2" borderId="1" xfId="0" applyFont="1" applyFill="1" applyBorder="1" applyAlignment="1">
      <alignment horizontal="center"/>
    </xf>
    <xf numFmtId="0" fontId="46" fillId="2" borderId="1" xfId="0" applyFont="1" applyFill="1" applyBorder="1" applyAlignment="1">
      <alignment horizontal="center"/>
    </xf>
    <xf numFmtId="14" fontId="48" fillId="2" borderId="1" xfId="1" applyNumberFormat="1" applyFont="1" applyFill="1" applyBorder="1" applyAlignment="1">
      <alignment horizontal="center"/>
    </xf>
    <xf numFmtId="14" fontId="46" fillId="8" borderId="1" xfId="1" applyNumberFormat="1" applyFont="1" applyFill="1" applyBorder="1" applyAlignment="1">
      <alignment horizontal="center"/>
    </xf>
    <xf numFmtId="49" fontId="22" fillId="8" borderId="1" xfId="1" applyNumberFormat="1" applyFont="1" applyFill="1" applyBorder="1" applyAlignment="1">
      <alignment horizontal="center"/>
    </xf>
    <xf numFmtId="49" fontId="48" fillId="6" borderId="1" xfId="0" applyNumberFormat="1" applyFont="1" applyFill="1" applyBorder="1" applyAlignment="1">
      <alignment horizontal="center"/>
    </xf>
    <xf numFmtId="14" fontId="48" fillId="6" borderId="1" xfId="1" applyNumberFormat="1" applyFont="1" applyFill="1" applyBorder="1" applyAlignment="1">
      <alignment horizontal="center"/>
    </xf>
    <xf numFmtId="49" fontId="17" fillId="6" borderId="1" xfId="1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48" fillId="0" borderId="1" xfId="0" applyFont="1" applyBorder="1"/>
    <xf numFmtId="49" fontId="17" fillId="0" borderId="1" xfId="0" applyNumberFormat="1" applyFont="1" applyBorder="1"/>
    <xf numFmtId="0" fontId="17" fillId="0" borderId="0" xfId="0" applyFont="1" applyAlignment="1">
      <alignment horizontal="left"/>
    </xf>
    <xf numFmtId="49" fontId="48" fillId="0" borderId="0" xfId="0" applyNumberFormat="1" applyFont="1" applyAlignment="1">
      <alignment horizontal="center"/>
    </xf>
    <xf numFmtId="49" fontId="17" fillId="0" borderId="0" xfId="0" applyNumberFormat="1" applyFont="1"/>
    <xf numFmtId="0" fontId="24" fillId="6" borderId="1" xfId="0" applyFont="1" applyFill="1" applyBorder="1" applyAlignment="1">
      <alignment horizontal="center"/>
    </xf>
    <xf numFmtId="43" fontId="24" fillId="6" borderId="1" xfId="1" applyFont="1" applyFill="1" applyBorder="1" applyAlignment="1">
      <alignment horizontal="center"/>
    </xf>
    <xf numFmtId="14" fontId="24" fillId="6" borderId="1" xfId="0" applyNumberFormat="1" applyFont="1" applyFill="1" applyBorder="1" applyAlignment="1">
      <alignment horizontal="center"/>
    </xf>
    <xf numFmtId="43" fontId="8" fillId="6" borderId="1" xfId="1" applyFont="1" applyFill="1" applyBorder="1"/>
    <xf numFmtId="0" fontId="34" fillId="6" borderId="1" xfId="0" applyFont="1" applyFill="1" applyBorder="1" applyAlignment="1">
      <alignment horizontal="center"/>
    </xf>
    <xf numFmtId="17" fontId="8" fillId="6" borderId="1" xfId="0" applyNumberFormat="1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 vertical="center"/>
    </xf>
    <xf numFmtId="14" fontId="28" fillId="2" borderId="1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8" fillId="2" borderId="0" xfId="0" applyFont="1" applyFill="1" applyAlignment="1">
      <alignment vertical="center"/>
    </xf>
    <xf numFmtId="0" fontId="17" fillId="8" borderId="4" xfId="0" applyFont="1" applyFill="1" applyBorder="1" applyAlignment="1">
      <alignment horizontal="center"/>
    </xf>
    <xf numFmtId="0" fontId="65" fillId="6" borderId="1" xfId="0" applyFont="1" applyFill="1" applyBorder="1" applyAlignment="1">
      <alignment horizontal="center"/>
    </xf>
    <xf numFmtId="0" fontId="29" fillId="6" borderId="1" xfId="0" applyFont="1" applyFill="1" applyBorder="1" applyAlignment="1">
      <alignment horizontal="center" vertical="center"/>
    </xf>
    <xf numFmtId="43" fontId="29" fillId="6" borderId="1" xfId="1" applyFont="1" applyFill="1" applyBorder="1" applyAlignment="1">
      <alignment horizontal="center" vertical="center"/>
    </xf>
    <xf numFmtId="14" fontId="29" fillId="6" borderId="1" xfId="0" applyNumberFormat="1" applyFont="1" applyFill="1" applyBorder="1" applyAlignment="1">
      <alignment horizontal="center" vertical="center"/>
    </xf>
    <xf numFmtId="49" fontId="53" fillId="2" borderId="0" xfId="0" applyNumberFormat="1" applyFont="1" applyFill="1" applyAlignment="1">
      <alignment horizontal="center"/>
    </xf>
    <xf numFmtId="49" fontId="66" fillId="2" borderId="1" xfId="0" applyNumberFormat="1" applyFont="1" applyFill="1" applyBorder="1" applyAlignment="1">
      <alignment horizontal="center"/>
    </xf>
    <xf numFmtId="43" fontId="30" fillId="8" borderId="1" xfId="1" applyFont="1" applyFill="1" applyBorder="1" applyAlignment="1">
      <alignment horizontal="center"/>
    </xf>
    <xf numFmtId="0" fontId="53" fillId="8" borderId="1" xfId="0" applyFont="1" applyFill="1" applyBorder="1"/>
    <xf numFmtId="0" fontId="68" fillId="6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49" fontId="73" fillId="5" borderId="1" xfId="0" applyNumberFormat="1" applyFont="1" applyFill="1" applyBorder="1" applyAlignment="1">
      <alignment horizontal="center" vertical="center"/>
    </xf>
    <xf numFmtId="43" fontId="73" fillId="5" borderId="1" xfId="1" applyFont="1" applyFill="1" applyBorder="1" applyAlignment="1">
      <alignment vertical="center"/>
    </xf>
    <xf numFmtId="0" fontId="61" fillId="4" borderId="1" xfId="0" applyFont="1" applyFill="1" applyBorder="1" applyAlignment="1">
      <alignment horizontal="center"/>
    </xf>
    <xf numFmtId="43" fontId="61" fillId="4" borderId="1" xfId="1" applyFont="1" applyFill="1" applyBorder="1"/>
    <xf numFmtId="14" fontId="61" fillId="4" borderId="1" xfId="0" applyNumberFormat="1" applyFont="1" applyFill="1" applyBorder="1" applyAlignment="1">
      <alignment horizontal="center"/>
    </xf>
    <xf numFmtId="49" fontId="61" fillId="4" borderId="1" xfId="0" applyNumberFormat="1" applyFont="1" applyFill="1" applyBorder="1" applyAlignment="1">
      <alignment horizontal="center"/>
    </xf>
    <xf numFmtId="43" fontId="51" fillId="0" borderId="0" xfId="0" applyNumberFormat="1" applyFont="1" applyAlignment="1">
      <alignment horizontal="center"/>
    </xf>
    <xf numFmtId="49" fontId="10" fillId="8" borderId="1" xfId="0" applyNumberFormat="1" applyFont="1" applyFill="1" applyBorder="1" applyAlignment="1">
      <alignment horizontal="center"/>
    </xf>
    <xf numFmtId="14" fontId="75" fillId="12" borderId="12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 horizontal="left"/>
    </xf>
    <xf numFmtId="0" fontId="3" fillId="14" borderId="1" xfId="0" applyFont="1" applyFill="1" applyBorder="1" applyAlignment="1">
      <alignment horizontal="center"/>
    </xf>
    <xf numFmtId="49" fontId="3" fillId="14" borderId="5" xfId="0" applyNumberFormat="1" applyFont="1" applyFill="1" applyBorder="1" applyAlignment="1">
      <alignment horizontal="center"/>
    </xf>
    <xf numFmtId="43" fontId="3" fillId="14" borderId="5" xfId="1" applyFont="1" applyFill="1" applyBorder="1" applyAlignment="1">
      <alignment horizontal="right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13" fontId="3" fillId="0" borderId="5" xfId="1" applyNumberFormat="1" applyFont="1" applyBorder="1" applyAlignment="1">
      <alignment horizontal="right"/>
    </xf>
    <xf numFmtId="0" fontId="62" fillId="6" borderId="1" xfId="0" applyFont="1" applyFill="1" applyBorder="1" applyAlignment="1">
      <alignment horizontal="center"/>
    </xf>
    <xf numFmtId="43" fontId="62" fillId="6" borderId="1" xfId="1" applyFont="1" applyFill="1" applyBorder="1" applyAlignment="1">
      <alignment horizontal="center"/>
    </xf>
    <xf numFmtId="49" fontId="76" fillId="6" borderId="12" xfId="0" applyNumberFormat="1" applyFont="1" applyFill="1" applyBorder="1" applyAlignment="1">
      <alignment horizontal="center"/>
    </xf>
    <xf numFmtId="0" fontId="66" fillId="2" borderId="1" xfId="0" applyFont="1" applyFill="1" applyBorder="1" applyAlignment="1">
      <alignment horizontal="center"/>
    </xf>
    <xf numFmtId="49" fontId="68" fillId="8" borderId="12" xfId="0" applyNumberFormat="1" applyFont="1" applyFill="1" applyBorder="1" applyAlignment="1">
      <alignment horizontal="center"/>
    </xf>
    <xf numFmtId="0" fontId="65" fillId="2" borderId="1" xfId="0" applyFont="1" applyFill="1" applyBorder="1" applyAlignment="1">
      <alignment horizontal="center"/>
    </xf>
    <xf numFmtId="49" fontId="53" fillId="4" borderId="1" xfId="0" applyNumberFormat="1" applyFont="1" applyFill="1" applyBorder="1" applyAlignment="1">
      <alignment horizontal="center"/>
    </xf>
    <xf numFmtId="43" fontId="53" fillId="4" borderId="1" xfId="1" applyFont="1" applyFill="1" applyBorder="1"/>
    <xf numFmtId="0" fontId="29" fillId="4" borderId="1" xfId="0" applyFont="1" applyFill="1" applyBorder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43" fontId="35" fillId="11" borderId="10" xfId="1" applyFont="1" applyFill="1" applyBorder="1" applyAlignment="1">
      <alignment horizontal="center"/>
    </xf>
    <xf numFmtId="43" fontId="35" fillId="11" borderId="2" xfId="1" applyFont="1" applyFill="1" applyBorder="1" applyAlignment="1">
      <alignment horizontal="center"/>
    </xf>
    <xf numFmtId="43" fontId="35" fillId="11" borderId="11" xfId="1" applyFont="1" applyFill="1" applyBorder="1" applyAlignment="1">
      <alignment horizontal="center"/>
    </xf>
    <xf numFmtId="49" fontId="61" fillId="10" borderId="4" xfId="0" applyNumberFormat="1" applyFont="1" applyFill="1" applyBorder="1" applyAlignment="1">
      <alignment horizontal="center"/>
    </xf>
    <xf numFmtId="49" fontId="61" fillId="10" borderId="7" xfId="0" applyNumberFormat="1" applyFont="1" applyFill="1" applyBorder="1" applyAlignment="1">
      <alignment horizontal="center"/>
    </xf>
    <xf numFmtId="49" fontId="61" fillId="10" borderId="6" xfId="0" applyNumberFormat="1" applyFont="1" applyFill="1" applyBorder="1" applyAlignment="1">
      <alignment horizontal="center"/>
    </xf>
    <xf numFmtId="43" fontId="35" fillId="8" borderId="10" xfId="1" applyFont="1" applyFill="1" applyBorder="1" applyAlignment="1">
      <alignment horizontal="center"/>
    </xf>
    <xf numFmtId="43" fontId="35" fillId="8" borderId="2" xfId="1" applyFont="1" applyFill="1" applyBorder="1" applyAlignment="1">
      <alignment horizontal="center"/>
    </xf>
    <xf numFmtId="43" fontId="35" fillId="8" borderId="11" xfId="1" applyFont="1" applyFill="1" applyBorder="1" applyAlignment="1">
      <alignment horizontal="center"/>
    </xf>
    <xf numFmtId="49" fontId="74" fillId="5" borderId="4" xfId="0" applyNumberFormat="1" applyFont="1" applyFill="1" applyBorder="1" applyAlignment="1">
      <alignment horizontal="center" vertical="center"/>
    </xf>
    <xf numFmtId="49" fontId="74" fillId="5" borderId="7" xfId="0" applyNumberFormat="1" applyFont="1" applyFill="1" applyBorder="1" applyAlignment="1">
      <alignment horizontal="center" vertical="center"/>
    </xf>
    <xf numFmtId="49" fontId="74" fillId="5" borderId="6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27" fillId="0" borderId="0" xfId="0" applyFont="1" applyAlignment="1">
      <alignment horizontal="center"/>
    </xf>
    <xf numFmtId="14" fontId="61" fillId="4" borderId="1" xfId="0" applyNumberFormat="1" applyFont="1" applyFill="1" applyBorder="1"/>
    <xf numFmtId="49" fontId="61" fillId="4" borderId="1" xfId="1" applyNumberFormat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9E07-48EC-4C55-BB8A-D8B74945776F}">
  <dimension ref="A1:K157"/>
  <sheetViews>
    <sheetView topLeftCell="A102" workbookViewId="0">
      <selection activeCell="G163" sqref="G163"/>
    </sheetView>
  </sheetViews>
  <sheetFormatPr defaultRowHeight="21" x14ac:dyDescent="0.45"/>
  <cols>
    <col min="1" max="1" width="5.625" style="36" customWidth="1"/>
    <col min="2" max="2" width="8.5" style="36" customWidth="1"/>
    <col min="3" max="3" width="24.25" style="25" customWidth="1"/>
    <col min="4" max="4" width="9.75" style="25" customWidth="1"/>
    <col min="5" max="5" width="10.625" style="81" customWidth="1"/>
    <col min="6" max="6" width="10.125" style="55" customWidth="1"/>
    <col min="7" max="7" width="8.875" style="44" customWidth="1"/>
    <col min="8" max="8" width="9.375" style="44" customWidth="1"/>
    <col min="9" max="9" width="10.125" style="44" customWidth="1"/>
    <col min="10" max="10" width="9" style="25"/>
    <col min="11" max="11" width="11.125" style="37" customWidth="1"/>
    <col min="12" max="16384" width="9" style="25"/>
  </cols>
  <sheetData>
    <row r="1" spans="1:11" s="19" customFormat="1" ht="23.25" x14ac:dyDescent="0.5">
      <c r="A1" s="792" t="s">
        <v>43</v>
      </c>
      <c r="B1" s="792"/>
      <c r="C1" s="792"/>
      <c r="D1" s="792"/>
      <c r="E1" s="792"/>
      <c r="F1" s="792"/>
      <c r="G1" s="792"/>
      <c r="H1" s="792"/>
      <c r="I1" s="792"/>
      <c r="K1" s="49"/>
    </row>
    <row r="2" spans="1:11" s="19" customFormat="1" ht="23.25" x14ac:dyDescent="0.5">
      <c r="A2" s="66" t="s">
        <v>8</v>
      </c>
      <c r="B2" s="66" t="s">
        <v>7</v>
      </c>
      <c r="C2" s="66" t="s">
        <v>0</v>
      </c>
      <c r="D2" s="66" t="s">
        <v>1</v>
      </c>
      <c r="E2" s="62" t="s">
        <v>2</v>
      </c>
      <c r="F2" s="465" t="s">
        <v>3</v>
      </c>
      <c r="G2" s="62" t="s">
        <v>4</v>
      </c>
      <c r="H2" s="62" t="s">
        <v>6</v>
      </c>
      <c r="I2" s="465" t="s">
        <v>16</v>
      </c>
      <c r="K2" s="49"/>
    </row>
    <row r="3" spans="1:11" s="19" customFormat="1" ht="23.25" x14ac:dyDescent="0.5">
      <c r="A3" s="466"/>
      <c r="B3" s="467">
        <v>243162</v>
      </c>
      <c r="C3" s="466" t="s">
        <v>357</v>
      </c>
      <c r="D3" s="466"/>
      <c r="E3" s="466"/>
      <c r="F3" s="468"/>
      <c r="G3" s="466"/>
      <c r="H3" s="466"/>
      <c r="I3" s="468"/>
      <c r="K3" s="49"/>
    </row>
    <row r="4" spans="1:11" s="24" customFormat="1" ht="21.75" x14ac:dyDescent="0.45">
      <c r="A4" s="464">
        <v>1</v>
      </c>
      <c r="B4" s="469">
        <v>243168</v>
      </c>
      <c r="C4" s="464" t="s">
        <v>154</v>
      </c>
      <c r="D4" s="390" t="s">
        <v>5</v>
      </c>
      <c r="E4" s="490" t="s">
        <v>364</v>
      </c>
      <c r="F4" s="491">
        <v>28600</v>
      </c>
      <c r="G4" s="492">
        <v>243195</v>
      </c>
      <c r="H4" s="490">
        <v>52410521</v>
      </c>
      <c r="I4" s="493" t="s">
        <v>487</v>
      </c>
      <c r="J4" s="470"/>
      <c r="K4" s="471">
        <f>F4+F5+F6+F7+F8+F9+F10+F11+F12+F13+F14+F15+F16+F17+F18+F19+F20+F21+F22+F23+F24+F25+F26+F27+F28+F29+F30+F31+F32</f>
        <v>1396355</v>
      </c>
    </row>
    <row r="5" spans="1:11" s="93" customFormat="1" ht="21.75" x14ac:dyDescent="0.45">
      <c r="A5" s="464"/>
      <c r="B5" s="469"/>
      <c r="C5" s="464" t="s">
        <v>11</v>
      </c>
      <c r="D5" s="464" t="s">
        <v>11</v>
      </c>
      <c r="E5" s="490" t="s">
        <v>365</v>
      </c>
      <c r="F5" s="491">
        <v>13770</v>
      </c>
      <c r="G5" s="492">
        <v>243245</v>
      </c>
      <c r="H5" s="490">
        <v>53045042</v>
      </c>
      <c r="I5" s="490" t="s">
        <v>11</v>
      </c>
      <c r="K5" s="472"/>
    </row>
    <row r="6" spans="1:11" s="473" customFormat="1" ht="21.75" x14ac:dyDescent="0.45">
      <c r="A6" s="62"/>
      <c r="B6" s="79">
        <v>243209</v>
      </c>
      <c r="C6" s="62" t="s">
        <v>11</v>
      </c>
      <c r="D6" s="62" t="s">
        <v>11</v>
      </c>
      <c r="E6" s="490" t="s">
        <v>849</v>
      </c>
      <c r="F6" s="491">
        <v>27900</v>
      </c>
      <c r="G6" s="490" t="s">
        <v>11</v>
      </c>
      <c r="H6" s="490" t="s">
        <v>11</v>
      </c>
      <c r="I6" s="490" t="s">
        <v>11</v>
      </c>
      <c r="K6" s="474"/>
    </row>
    <row r="7" spans="1:11" s="473" customFormat="1" ht="21.75" x14ac:dyDescent="0.45">
      <c r="A7" s="62"/>
      <c r="B7" s="79">
        <v>243214</v>
      </c>
      <c r="C7" s="62" t="s">
        <v>11</v>
      </c>
      <c r="D7" s="62" t="s">
        <v>11</v>
      </c>
      <c r="E7" s="490" t="s">
        <v>891</v>
      </c>
      <c r="F7" s="491">
        <v>4500</v>
      </c>
      <c r="G7" s="490" t="s">
        <v>11</v>
      </c>
      <c r="H7" s="490" t="s">
        <v>11</v>
      </c>
      <c r="I7" s="490" t="s">
        <v>11</v>
      </c>
      <c r="K7" s="474"/>
    </row>
    <row r="8" spans="1:11" s="473" customFormat="1" ht="21.75" x14ac:dyDescent="0.45">
      <c r="A8" s="62"/>
      <c r="B8" s="79">
        <v>243242</v>
      </c>
      <c r="C8" s="62" t="s">
        <v>11</v>
      </c>
      <c r="D8" s="62" t="s">
        <v>11</v>
      </c>
      <c r="E8" s="490" t="s">
        <v>1208</v>
      </c>
      <c r="F8" s="513">
        <v>349000</v>
      </c>
      <c r="G8" s="490" t="s">
        <v>11</v>
      </c>
      <c r="H8" s="490" t="s">
        <v>11</v>
      </c>
      <c r="I8" s="490" t="s">
        <v>11</v>
      </c>
      <c r="K8" s="474"/>
    </row>
    <row r="9" spans="1:11" s="473" customFormat="1" ht="21.75" x14ac:dyDescent="0.45">
      <c r="A9" s="62"/>
      <c r="B9" s="79"/>
      <c r="C9" s="62" t="s">
        <v>11</v>
      </c>
      <c r="D9" s="62" t="s">
        <v>11</v>
      </c>
      <c r="E9" s="490" t="s">
        <v>1209</v>
      </c>
      <c r="F9" s="513">
        <v>46500</v>
      </c>
      <c r="G9" s="490" t="s">
        <v>11</v>
      </c>
      <c r="H9" s="490" t="s">
        <v>11</v>
      </c>
      <c r="I9" s="490" t="s">
        <v>11</v>
      </c>
      <c r="K9" s="474"/>
    </row>
    <row r="10" spans="1:11" s="473" customFormat="1" ht="21.75" x14ac:dyDescent="0.45">
      <c r="A10" s="62"/>
      <c r="B10" s="79"/>
      <c r="C10" s="62" t="s">
        <v>11</v>
      </c>
      <c r="D10" s="62" t="s">
        <v>11</v>
      </c>
      <c r="E10" s="490" t="s">
        <v>1210</v>
      </c>
      <c r="F10" s="513">
        <v>72760</v>
      </c>
      <c r="G10" s="490" t="s">
        <v>11</v>
      </c>
      <c r="H10" s="490" t="s">
        <v>11</v>
      </c>
      <c r="I10" s="490" t="s">
        <v>11</v>
      </c>
      <c r="K10" s="474"/>
    </row>
    <row r="11" spans="1:11" s="473" customFormat="1" ht="21.75" x14ac:dyDescent="0.45">
      <c r="A11" s="62"/>
      <c r="B11" s="79"/>
      <c r="C11" s="62" t="s">
        <v>11</v>
      </c>
      <c r="D11" s="62" t="s">
        <v>11</v>
      </c>
      <c r="E11" s="490" t="s">
        <v>1211</v>
      </c>
      <c r="F11" s="513">
        <v>91600</v>
      </c>
      <c r="G11" s="490" t="s">
        <v>11</v>
      </c>
      <c r="H11" s="490" t="s">
        <v>11</v>
      </c>
      <c r="I11" s="490" t="s">
        <v>11</v>
      </c>
      <c r="K11" s="474"/>
    </row>
    <row r="12" spans="1:11" s="473" customFormat="1" ht="21.75" x14ac:dyDescent="0.45">
      <c r="A12" s="62"/>
      <c r="B12" s="79"/>
      <c r="C12" s="62" t="s">
        <v>11</v>
      </c>
      <c r="D12" s="62" t="s">
        <v>11</v>
      </c>
      <c r="E12" s="490" t="s">
        <v>1212</v>
      </c>
      <c r="F12" s="513">
        <v>45500</v>
      </c>
      <c r="G12" s="490" t="s">
        <v>11</v>
      </c>
      <c r="H12" s="490" t="s">
        <v>11</v>
      </c>
      <c r="I12" s="490" t="s">
        <v>11</v>
      </c>
      <c r="K12" s="474"/>
    </row>
    <row r="13" spans="1:11" s="473" customFormat="1" ht="21.75" x14ac:dyDescent="0.45">
      <c r="A13" s="62"/>
      <c r="B13" s="79"/>
      <c r="C13" s="62" t="s">
        <v>11</v>
      </c>
      <c r="D13" s="62" t="s">
        <v>11</v>
      </c>
      <c r="E13" s="490" t="s">
        <v>1213</v>
      </c>
      <c r="F13" s="513">
        <v>26750</v>
      </c>
      <c r="G13" s="490" t="s">
        <v>11</v>
      </c>
      <c r="H13" s="490" t="s">
        <v>11</v>
      </c>
      <c r="I13" s="490" t="s">
        <v>11</v>
      </c>
      <c r="K13" s="474"/>
    </row>
    <row r="14" spans="1:11" s="473" customFormat="1" ht="21.75" x14ac:dyDescent="0.45">
      <c r="A14" s="62"/>
      <c r="B14" s="79">
        <v>243256</v>
      </c>
      <c r="C14" s="62" t="s">
        <v>11</v>
      </c>
      <c r="D14" s="62" t="s">
        <v>11</v>
      </c>
      <c r="E14" s="490" t="s">
        <v>1376</v>
      </c>
      <c r="F14" s="513">
        <v>15400</v>
      </c>
      <c r="G14" s="492">
        <v>243284</v>
      </c>
      <c r="H14" s="490">
        <v>53664319</v>
      </c>
      <c r="I14" s="490" t="s">
        <v>11</v>
      </c>
      <c r="K14" s="474"/>
    </row>
    <row r="15" spans="1:11" s="473" customFormat="1" ht="21.75" x14ac:dyDescent="0.45">
      <c r="A15" s="62"/>
      <c r="B15" s="79">
        <v>242897</v>
      </c>
      <c r="C15" s="62" t="s">
        <v>11</v>
      </c>
      <c r="D15" s="62" t="s">
        <v>11</v>
      </c>
      <c r="E15" s="490" t="s">
        <v>1421</v>
      </c>
      <c r="F15" s="513">
        <v>14900</v>
      </c>
      <c r="G15" s="490" t="s">
        <v>11</v>
      </c>
      <c r="H15" s="490" t="s">
        <v>11</v>
      </c>
      <c r="I15" s="490" t="s">
        <v>11</v>
      </c>
      <c r="K15" s="474"/>
    </row>
    <row r="16" spans="1:11" s="473" customFormat="1" ht="21.75" x14ac:dyDescent="0.45">
      <c r="A16" s="62"/>
      <c r="B16" s="79">
        <v>243270</v>
      </c>
      <c r="C16" s="62" t="s">
        <v>11</v>
      </c>
      <c r="D16" s="62" t="s">
        <v>11</v>
      </c>
      <c r="E16" s="490" t="s">
        <v>735</v>
      </c>
      <c r="F16" s="513">
        <v>17000</v>
      </c>
      <c r="G16" s="490" t="s">
        <v>11</v>
      </c>
      <c r="H16" s="490" t="s">
        <v>11</v>
      </c>
      <c r="I16" s="490" t="s">
        <v>11</v>
      </c>
      <c r="K16" s="474"/>
    </row>
    <row r="17" spans="1:11" s="473" customFormat="1" ht="21.75" x14ac:dyDescent="0.45">
      <c r="A17" s="62"/>
      <c r="B17" s="79"/>
      <c r="C17" s="62" t="s">
        <v>11</v>
      </c>
      <c r="D17" s="62" t="s">
        <v>11</v>
      </c>
      <c r="E17" s="490" t="s">
        <v>1667</v>
      </c>
      <c r="F17" s="513">
        <v>95700</v>
      </c>
      <c r="G17" s="490" t="s">
        <v>11</v>
      </c>
      <c r="H17" s="490" t="s">
        <v>11</v>
      </c>
      <c r="I17" s="490" t="s">
        <v>11</v>
      </c>
      <c r="K17" s="474"/>
    </row>
    <row r="18" spans="1:11" s="473" customFormat="1" ht="21.75" x14ac:dyDescent="0.45">
      <c r="A18" s="62"/>
      <c r="B18" s="79"/>
      <c r="C18" s="62" t="s">
        <v>11</v>
      </c>
      <c r="D18" s="62" t="s">
        <v>11</v>
      </c>
      <c r="E18" s="490" t="s">
        <v>1668</v>
      </c>
      <c r="F18" s="513">
        <v>9000</v>
      </c>
      <c r="G18" s="490" t="s">
        <v>11</v>
      </c>
      <c r="H18" s="490" t="s">
        <v>11</v>
      </c>
      <c r="I18" s="490" t="s">
        <v>11</v>
      </c>
      <c r="K18" s="474"/>
    </row>
    <row r="19" spans="1:11" s="473" customFormat="1" ht="21.75" x14ac:dyDescent="0.45">
      <c r="A19" s="62"/>
      <c r="B19" s="79"/>
      <c r="C19" s="62" t="s">
        <v>11</v>
      </c>
      <c r="D19" s="62" t="s">
        <v>11</v>
      </c>
      <c r="E19" s="490" t="s">
        <v>1669</v>
      </c>
      <c r="F19" s="513">
        <v>1200</v>
      </c>
      <c r="G19" s="490" t="s">
        <v>11</v>
      </c>
      <c r="H19" s="490" t="s">
        <v>11</v>
      </c>
      <c r="I19" s="490" t="s">
        <v>11</v>
      </c>
      <c r="K19" s="474"/>
    </row>
    <row r="20" spans="1:11" s="473" customFormat="1" ht="21.75" x14ac:dyDescent="0.45">
      <c r="A20" s="62"/>
      <c r="B20" s="79"/>
      <c r="C20" s="62" t="s">
        <v>11</v>
      </c>
      <c r="D20" s="62" t="s">
        <v>11</v>
      </c>
      <c r="E20" s="490" t="s">
        <v>1670</v>
      </c>
      <c r="F20" s="513">
        <v>68700</v>
      </c>
      <c r="G20" s="490" t="s">
        <v>11</v>
      </c>
      <c r="H20" s="490" t="s">
        <v>11</v>
      </c>
      <c r="I20" s="490" t="s">
        <v>11</v>
      </c>
      <c r="K20" s="474"/>
    </row>
    <row r="21" spans="1:11" s="473" customFormat="1" ht="21.75" x14ac:dyDescent="0.45">
      <c r="A21" s="62"/>
      <c r="B21" s="79"/>
      <c r="C21" s="62" t="s">
        <v>11</v>
      </c>
      <c r="D21" s="62" t="s">
        <v>11</v>
      </c>
      <c r="E21" s="490" t="s">
        <v>1671</v>
      </c>
      <c r="F21" s="513">
        <v>16000</v>
      </c>
      <c r="G21" s="490" t="s">
        <v>11</v>
      </c>
      <c r="H21" s="490" t="s">
        <v>11</v>
      </c>
      <c r="I21" s="490" t="s">
        <v>11</v>
      </c>
      <c r="K21" s="474"/>
    </row>
    <row r="22" spans="1:11" s="473" customFormat="1" ht="21.75" x14ac:dyDescent="0.45">
      <c r="A22" s="62"/>
      <c r="B22" s="79"/>
      <c r="C22" s="62" t="s">
        <v>11</v>
      </c>
      <c r="D22" s="62" t="s">
        <v>11</v>
      </c>
      <c r="E22" s="490" t="s">
        <v>1672</v>
      </c>
      <c r="F22" s="513">
        <v>535</v>
      </c>
      <c r="G22" s="490" t="s">
        <v>11</v>
      </c>
      <c r="H22" s="490" t="s">
        <v>11</v>
      </c>
      <c r="I22" s="490" t="s">
        <v>11</v>
      </c>
      <c r="K22" s="474"/>
    </row>
    <row r="23" spans="1:11" s="473" customFormat="1" ht="21.75" x14ac:dyDescent="0.45">
      <c r="A23" s="62"/>
      <c r="B23" s="79">
        <v>1375537</v>
      </c>
      <c r="C23" s="62" t="s">
        <v>11</v>
      </c>
      <c r="D23" s="62" t="s">
        <v>11</v>
      </c>
      <c r="E23" s="490" t="s">
        <v>2017</v>
      </c>
      <c r="F23" s="513">
        <v>26050</v>
      </c>
      <c r="G23" s="492">
        <v>243304</v>
      </c>
      <c r="H23" s="490">
        <v>48846242</v>
      </c>
      <c r="I23" s="490" t="s">
        <v>11</v>
      </c>
      <c r="K23" s="474"/>
    </row>
    <row r="24" spans="1:11" s="473" customFormat="1" ht="21.75" x14ac:dyDescent="0.45">
      <c r="A24" s="62"/>
      <c r="B24" s="79"/>
      <c r="C24" s="62" t="s">
        <v>11</v>
      </c>
      <c r="D24" s="62" t="s">
        <v>11</v>
      </c>
      <c r="E24" s="490" t="s">
        <v>2011</v>
      </c>
      <c r="F24" s="513">
        <v>53000</v>
      </c>
      <c r="G24" s="490" t="s">
        <v>11</v>
      </c>
      <c r="H24" s="490" t="s">
        <v>11</v>
      </c>
      <c r="I24" s="490" t="s">
        <v>11</v>
      </c>
      <c r="K24" s="474"/>
    </row>
    <row r="25" spans="1:11" s="473" customFormat="1" ht="21.75" x14ac:dyDescent="0.45">
      <c r="A25" s="62"/>
      <c r="B25" s="79"/>
      <c r="C25" s="62" t="s">
        <v>11</v>
      </c>
      <c r="D25" s="62" t="s">
        <v>11</v>
      </c>
      <c r="E25" s="490" t="s">
        <v>2013</v>
      </c>
      <c r="F25" s="513">
        <v>22000</v>
      </c>
      <c r="G25" s="490" t="s">
        <v>11</v>
      </c>
      <c r="H25" s="490" t="s">
        <v>11</v>
      </c>
      <c r="I25" s="490" t="s">
        <v>11</v>
      </c>
      <c r="K25" s="474"/>
    </row>
    <row r="26" spans="1:11" s="473" customFormat="1" ht="21.75" x14ac:dyDescent="0.45">
      <c r="A26" s="62"/>
      <c r="B26" s="79"/>
      <c r="C26" s="62" t="s">
        <v>11</v>
      </c>
      <c r="D26" s="62" t="s">
        <v>11</v>
      </c>
      <c r="E26" s="490" t="s">
        <v>2012</v>
      </c>
      <c r="F26" s="513">
        <v>24500</v>
      </c>
      <c r="G26" s="490" t="s">
        <v>11</v>
      </c>
      <c r="H26" s="490" t="s">
        <v>11</v>
      </c>
      <c r="I26" s="490" t="s">
        <v>11</v>
      </c>
      <c r="K26" s="474"/>
    </row>
    <row r="27" spans="1:11" s="473" customFormat="1" ht="21.75" x14ac:dyDescent="0.45">
      <c r="A27" s="62"/>
      <c r="B27" s="79">
        <v>243307</v>
      </c>
      <c r="C27" s="62" t="s">
        <v>11</v>
      </c>
      <c r="D27" s="62" t="s">
        <v>11</v>
      </c>
      <c r="E27" s="490" t="s">
        <v>2240</v>
      </c>
      <c r="F27" s="491">
        <v>33000</v>
      </c>
      <c r="G27" s="492">
        <v>243340</v>
      </c>
      <c r="H27" s="490">
        <v>49392776</v>
      </c>
      <c r="I27" s="490" t="s">
        <v>11</v>
      </c>
      <c r="K27" s="474"/>
    </row>
    <row r="28" spans="1:11" s="473" customFormat="1" ht="21.75" x14ac:dyDescent="0.45">
      <c r="A28" s="62"/>
      <c r="B28" s="79"/>
      <c r="C28" s="62" t="s">
        <v>11</v>
      </c>
      <c r="D28" s="62" t="s">
        <v>11</v>
      </c>
      <c r="E28" s="490" t="s">
        <v>2245</v>
      </c>
      <c r="F28" s="491">
        <v>33000</v>
      </c>
      <c r="G28" s="490" t="s">
        <v>11</v>
      </c>
      <c r="H28" s="490" t="s">
        <v>11</v>
      </c>
      <c r="I28" s="490" t="s">
        <v>11</v>
      </c>
      <c r="K28" s="474"/>
    </row>
    <row r="29" spans="1:11" s="473" customFormat="1" ht="21.75" x14ac:dyDescent="0.45">
      <c r="A29" s="62"/>
      <c r="B29" s="79"/>
      <c r="C29" s="62" t="s">
        <v>11</v>
      </c>
      <c r="D29" s="62" t="s">
        <v>11</v>
      </c>
      <c r="E29" s="490" t="s">
        <v>2371</v>
      </c>
      <c r="F29" s="491">
        <v>35800</v>
      </c>
      <c r="G29" s="490" t="s">
        <v>11</v>
      </c>
      <c r="H29" s="490" t="s">
        <v>11</v>
      </c>
      <c r="I29" s="490" t="s">
        <v>11</v>
      </c>
      <c r="K29" s="474"/>
    </row>
    <row r="30" spans="1:11" s="473" customFormat="1" ht="21.75" x14ac:dyDescent="0.45">
      <c r="A30" s="62"/>
      <c r="B30" s="79"/>
      <c r="C30" s="62" t="s">
        <v>11</v>
      </c>
      <c r="D30" s="62" t="s">
        <v>11</v>
      </c>
      <c r="E30" s="490" t="s">
        <v>2372</v>
      </c>
      <c r="F30" s="491">
        <v>91600</v>
      </c>
      <c r="G30" s="490" t="s">
        <v>11</v>
      </c>
      <c r="H30" s="490" t="s">
        <v>11</v>
      </c>
      <c r="I30" s="490" t="s">
        <v>11</v>
      </c>
      <c r="K30" s="474"/>
    </row>
    <row r="31" spans="1:11" s="473" customFormat="1" ht="21.75" x14ac:dyDescent="0.45">
      <c r="A31" s="62"/>
      <c r="B31" s="79"/>
      <c r="C31" s="62" t="s">
        <v>11</v>
      </c>
      <c r="D31" s="62" t="s">
        <v>11</v>
      </c>
      <c r="E31" s="490" t="s">
        <v>2373</v>
      </c>
      <c r="F31" s="491">
        <v>4490</v>
      </c>
      <c r="G31" s="490" t="s">
        <v>11</v>
      </c>
      <c r="H31" s="490" t="s">
        <v>11</v>
      </c>
      <c r="I31" s="490" t="s">
        <v>11</v>
      </c>
      <c r="K31" s="474"/>
    </row>
    <row r="32" spans="1:11" s="473" customFormat="1" ht="21.75" x14ac:dyDescent="0.45">
      <c r="A32" s="62"/>
      <c r="B32" s="79"/>
      <c r="C32" s="62" t="s">
        <v>11</v>
      </c>
      <c r="D32" s="62" t="s">
        <v>11</v>
      </c>
      <c r="E32" s="490" t="s">
        <v>2662</v>
      </c>
      <c r="F32" s="491">
        <v>127600</v>
      </c>
      <c r="G32" s="490" t="s">
        <v>11</v>
      </c>
      <c r="H32" s="490" t="s">
        <v>11</v>
      </c>
      <c r="I32" s="490" t="s">
        <v>11</v>
      </c>
      <c r="K32" s="474"/>
    </row>
    <row r="33" spans="1:11" s="473" customFormat="1" ht="21.75" x14ac:dyDescent="0.45">
      <c r="A33" s="62"/>
      <c r="B33" s="79">
        <v>243367</v>
      </c>
      <c r="C33" s="62" t="s">
        <v>11</v>
      </c>
      <c r="D33" s="62" t="s">
        <v>11</v>
      </c>
      <c r="E33" s="97" t="s">
        <v>2911</v>
      </c>
      <c r="F33" s="121">
        <v>17000</v>
      </c>
      <c r="G33" s="97"/>
      <c r="H33" s="97"/>
      <c r="I33" s="97"/>
      <c r="K33" s="474"/>
    </row>
    <row r="34" spans="1:11" s="473" customFormat="1" ht="21.75" x14ac:dyDescent="0.45">
      <c r="A34" s="62"/>
      <c r="B34" s="79"/>
      <c r="C34" s="62" t="s">
        <v>11</v>
      </c>
      <c r="D34" s="62" t="s">
        <v>11</v>
      </c>
      <c r="E34" s="97"/>
      <c r="F34" s="121"/>
      <c r="G34" s="97"/>
      <c r="H34" s="97"/>
      <c r="I34" s="97"/>
      <c r="K34" s="474"/>
    </row>
    <row r="35" spans="1:11" s="473" customFormat="1" ht="21.75" x14ac:dyDescent="0.45">
      <c r="A35" s="62"/>
      <c r="B35" s="79"/>
      <c r="C35" s="62" t="s">
        <v>11</v>
      </c>
      <c r="D35" s="62" t="s">
        <v>11</v>
      </c>
      <c r="E35" s="97"/>
      <c r="F35" s="121"/>
      <c r="G35" s="97"/>
      <c r="H35" s="97"/>
      <c r="I35" s="97"/>
      <c r="K35" s="474"/>
    </row>
    <row r="36" spans="1:11" s="473" customFormat="1" ht="21.75" x14ac:dyDescent="0.45">
      <c r="A36" s="62"/>
      <c r="B36" s="79"/>
      <c r="C36" s="62"/>
      <c r="D36" s="62"/>
      <c r="E36" s="97"/>
      <c r="F36" s="514"/>
      <c r="G36" s="97"/>
      <c r="H36" s="97"/>
      <c r="I36" s="97"/>
      <c r="K36" s="474"/>
    </row>
    <row r="37" spans="1:11" s="473" customFormat="1" ht="21.75" x14ac:dyDescent="0.45">
      <c r="A37" s="62"/>
      <c r="B37" s="79">
        <v>243312</v>
      </c>
      <c r="C37" s="62" t="s">
        <v>2300</v>
      </c>
      <c r="D37" s="62" t="s">
        <v>11</v>
      </c>
      <c r="E37" s="490" t="s">
        <v>2301</v>
      </c>
      <c r="F37" s="513">
        <v>4890</v>
      </c>
      <c r="G37" s="492">
        <v>243313</v>
      </c>
      <c r="H37" s="490">
        <v>48846301</v>
      </c>
      <c r="I37" s="490" t="s">
        <v>487</v>
      </c>
      <c r="K37" s="474">
        <f>F37</f>
        <v>4890</v>
      </c>
    </row>
    <row r="38" spans="1:11" s="473" customFormat="1" ht="21.75" x14ac:dyDescent="0.45">
      <c r="A38" s="62"/>
      <c r="B38" s="79"/>
      <c r="C38" s="62"/>
      <c r="D38" s="62"/>
      <c r="E38" s="97"/>
      <c r="F38" s="514"/>
      <c r="G38" s="97"/>
      <c r="H38" s="97"/>
      <c r="I38" s="97"/>
      <c r="K38" s="474">
        <v>0</v>
      </c>
    </row>
    <row r="39" spans="1:11" s="473" customFormat="1" ht="21.75" x14ac:dyDescent="0.45">
      <c r="A39" s="62"/>
      <c r="B39" s="79"/>
      <c r="C39" s="62"/>
      <c r="D39" s="62"/>
      <c r="E39" s="97"/>
      <c r="F39" s="514"/>
      <c r="G39" s="97"/>
      <c r="H39" s="97"/>
      <c r="I39" s="97"/>
      <c r="K39" s="474"/>
    </row>
    <row r="40" spans="1:11" s="93" customFormat="1" ht="21.75" x14ac:dyDescent="0.45">
      <c r="A40" s="464"/>
      <c r="B40" s="469"/>
      <c r="C40" s="464"/>
      <c r="D40" s="464"/>
      <c r="E40" s="97"/>
      <c r="F40" s="475"/>
      <c r="G40" s="476"/>
      <c r="H40" s="476"/>
      <c r="I40" s="475"/>
      <c r="K40" s="472"/>
    </row>
    <row r="41" spans="1:11" s="93" customFormat="1" ht="21.75" x14ac:dyDescent="0.45">
      <c r="A41" s="464">
        <v>2</v>
      </c>
      <c r="B41" s="469">
        <v>242958</v>
      </c>
      <c r="C41" s="464" t="s">
        <v>140</v>
      </c>
      <c r="D41" s="464" t="s">
        <v>11</v>
      </c>
      <c r="E41" s="490" t="s">
        <v>313</v>
      </c>
      <c r="F41" s="491">
        <v>10800</v>
      </c>
      <c r="G41" s="492">
        <v>243270</v>
      </c>
      <c r="H41" s="490">
        <v>53664549</v>
      </c>
      <c r="I41" s="493" t="s">
        <v>487</v>
      </c>
      <c r="K41" s="472">
        <f>F41+F42+F43+F44+F45+F47+F46+F48+F49+F50+F51+F52+F53+F54</f>
        <v>313030</v>
      </c>
    </row>
    <row r="42" spans="1:11" s="93" customFormat="1" ht="21.75" x14ac:dyDescent="0.45">
      <c r="A42" s="464"/>
      <c r="B42" s="98">
        <v>243157</v>
      </c>
      <c r="C42" s="464" t="s">
        <v>11</v>
      </c>
      <c r="D42" s="464" t="s">
        <v>11</v>
      </c>
      <c r="E42" s="490" t="s">
        <v>314</v>
      </c>
      <c r="F42" s="491">
        <v>14170</v>
      </c>
      <c r="G42" s="490" t="s">
        <v>11</v>
      </c>
      <c r="H42" s="490" t="s">
        <v>11</v>
      </c>
      <c r="I42" s="490" t="s">
        <v>11</v>
      </c>
      <c r="K42" s="472"/>
    </row>
    <row r="43" spans="1:11" s="93" customFormat="1" ht="21.75" x14ac:dyDescent="0.45">
      <c r="A43" s="464"/>
      <c r="B43" s="98"/>
      <c r="C43" s="464" t="s">
        <v>11</v>
      </c>
      <c r="D43" s="464" t="s">
        <v>11</v>
      </c>
      <c r="E43" s="490" t="s">
        <v>315</v>
      </c>
      <c r="F43" s="491">
        <v>4000</v>
      </c>
      <c r="G43" s="490" t="s">
        <v>11</v>
      </c>
      <c r="H43" s="490" t="s">
        <v>11</v>
      </c>
      <c r="I43" s="490" t="s">
        <v>11</v>
      </c>
      <c r="K43" s="472"/>
    </row>
    <row r="44" spans="1:11" s="93" customFormat="1" ht="21.75" x14ac:dyDescent="0.45">
      <c r="A44" s="464"/>
      <c r="B44" s="98">
        <v>243214</v>
      </c>
      <c r="C44" s="464" t="s">
        <v>11</v>
      </c>
      <c r="D44" s="464" t="s">
        <v>11</v>
      </c>
      <c r="E44" s="490" t="s">
        <v>889</v>
      </c>
      <c r="F44" s="491">
        <v>24000</v>
      </c>
      <c r="G44" s="492">
        <v>243276</v>
      </c>
      <c r="H44" s="490">
        <v>53664276</v>
      </c>
      <c r="I44" s="490" t="s">
        <v>11</v>
      </c>
      <c r="K44" s="472"/>
    </row>
    <row r="45" spans="1:11" s="93" customFormat="1" ht="21.75" x14ac:dyDescent="0.45">
      <c r="A45" s="464"/>
      <c r="B45" s="98">
        <v>243256</v>
      </c>
      <c r="C45" s="464" t="s">
        <v>11</v>
      </c>
      <c r="D45" s="464" t="s">
        <v>11</v>
      </c>
      <c r="E45" s="490" t="s">
        <v>1386</v>
      </c>
      <c r="F45" s="491">
        <v>39407.5</v>
      </c>
      <c r="G45" s="490" t="s">
        <v>11</v>
      </c>
      <c r="H45" s="490" t="s">
        <v>11</v>
      </c>
      <c r="I45" s="490" t="s">
        <v>11</v>
      </c>
      <c r="K45" s="472"/>
    </row>
    <row r="46" spans="1:11" s="93" customFormat="1" ht="21.75" x14ac:dyDescent="0.45">
      <c r="A46" s="464"/>
      <c r="B46" s="98"/>
      <c r="C46" s="464" t="s">
        <v>11</v>
      </c>
      <c r="D46" s="464" t="s">
        <v>11</v>
      </c>
      <c r="E46" s="490" t="s">
        <v>1387</v>
      </c>
      <c r="F46" s="491">
        <v>58610</v>
      </c>
      <c r="G46" s="490" t="s">
        <v>11</v>
      </c>
      <c r="H46" s="490" t="s">
        <v>11</v>
      </c>
      <c r="I46" s="490" t="s">
        <v>11</v>
      </c>
      <c r="K46" s="472"/>
    </row>
    <row r="47" spans="1:11" s="93" customFormat="1" ht="21.75" x14ac:dyDescent="0.45">
      <c r="A47" s="464"/>
      <c r="B47" s="98"/>
      <c r="C47" s="464" t="s">
        <v>11</v>
      </c>
      <c r="D47" s="464" t="s">
        <v>11</v>
      </c>
      <c r="E47" s="490" t="s">
        <v>1388</v>
      </c>
      <c r="F47" s="491">
        <v>37085</v>
      </c>
      <c r="G47" s="490" t="s">
        <v>11</v>
      </c>
      <c r="H47" s="490" t="s">
        <v>11</v>
      </c>
      <c r="I47" s="490" t="s">
        <v>11</v>
      </c>
      <c r="K47" s="472"/>
    </row>
    <row r="48" spans="1:11" s="93" customFormat="1" ht="21.75" x14ac:dyDescent="0.45">
      <c r="A48" s="464"/>
      <c r="B48" s="98">
        <v>242905</v>
      </c>
      <c r="C48" s="464" t="s">
        <v>11</v>
      </c>
      <c r="D48" s="464" t="s">
        <v>11</v>
      </c>
      <c r="E48" s="490" t="s">
        <v>1614</v>
      </c>
      <c r="F48" s="491">
        <v>26900</v>
      </c>
      <c r="G48" s="492">
        <v>243299</v>
      </c>
      <c r="H48" s="490">
        <v>48846213</v>
      </c>
      <c r="I48" s="490" t="s">
        <v>11</v>
      </c>
      <c r="K48" s="472"/>
    </row>
    <row r="49" spans="1:11" s="93" customFormat="1" ht="21.75" x14ac:dyDescent="0.45">
      <c r="A49" s="464"/>
      <c r="B49" s="98"/>
      <c r="C49" s="464" t="s">
        <v>11</v>
      </c>
      <c r="D49" s="464" t="s">
        <v>11</v>
      </c>
      <c r="E49" s="490" t="s">
        <v>1615</v>
      </c>
      <c r="F49" s="491">
        <v>8000</v>
      </c>
      <c r="G49" s="490" t="s">
        <v>11</v>
      </c>
      <c r="H49" s="490" t="s">
        <v>11</v>
      </c>
      <c r="I49" s="490" t="s">
        <v>11</v>
      </c>
      <c r="K49" s="472"/>
    </row>
    <row r="50" spans="1:11" s="93" customFormat="1" ht="21.75" x14ac:dyDescent="0.45">
      <c r="A50" s="464"/>
      <c r="B50" s="98"/>
      <c r="C50" s="464" t="s">
        <v>11</v>
      </c>
      <c r="D50" s="464" t="s">
        <v>11</v>
      </c>
      <c r="E50" s="490" t="s">
        <v>1736</v>
      </c>
      <c r="F50" s="491">
        <v>8000</v>
      </c>
      <c r="G50" s="490" t="s">
        <v>11</v>
      </c>
      <c r="H50" s="490" t="s">
        <v>11</v>
      </c>
      <c r="I50" s="490" t="s">
        <v>11</v>
      </c>
      <c r="K50" s="472"/>
    </row>
    <row r="51" spans="1:11" s="93" customFormat="1" ht="21.75" x14ac:dyDescent="0.45">
      <c r="A51" s="464"/>
      <c r="B51" s="98">
        <v>243301</v>
      </c>
      <c r="C51" s="464" t="s">
        <v>11</v>
      </c>
      <c r="D51" s="464" t="s">
        <v>11</v>
      </c>
      <c r="E51" s="490" t="s">
        <v>1974</v>
      </c>
      <c r="F51" s="491">
        <v>8000</v>
      </c>
      <c r="G51" s="492">
        <v>243321</v>
      </c>
      <c r="H51" s="490">
        <v>48846332</v>
      </c>
      <c r="I51" s="490" t="s">
        <v>11</v>
      </c>
      <c r="K51" s="472"/>
    </row>
    <row r="52" spans="1:11" s="93" customFormat="1" ht="21.75" x14ac:dyDescent="0.45">
      <c r="A52" s="464"/>
      <c r="B52" s="98">
        <v>243306</v>
      </c>
      <c r="C52" s="464" t="s">
        <v>11</v>
      </c>
      <c r="D52" s="464" t="s">
        <v>11</v>
      </c>
      <c r="E52" s="490" t="s">
        <v>2236</v>
      </c>
      <c r="F52" s="491">
        <v>15000</v>
      </c>
      <c r="G52" s="490" t="s">
        <v>11</v>
      </c>
      <c r="H52" s="490" t="s">
        <v>2207</v>
      </c>
      <c r="I52" s="490" t="s">
        <v>11</v>
      </c>
      <c r="K52" s="472"/>
    </row>
    <row r="53" spans="1:11" s="93" customFormat="1" ht="21.75" x14ac:dyDescent="0.45">
      <c r="A53" s="464"/>
      <c r="B53" s="98"/>
      <c r="C53" s="464" t="s">
        <v>11</v>
      </c>
      <c r="D53" s="464" t="s">
        <v>11</v>
      </c>
      <c r="E53" s="490" t="s">
        <v>2237</v>
      </c>
      <c r="F53" s="491">
        <v>53307.5</v>
      </c>
      <c r="G53" s="490" t="s">
        <v>11</v>
      </c>
      <c r="H53" s="490" t="s">
        <v>2207</v>
      </c>
      <c r="I53" s="490" t="s">
        <v>11</v>
      </c>
      <c r="K53" s="472"/>
    </row>
    <row r="54" spans="1:11" s="93" customFormat="1" ht="21.75" x14ac:dyDescent="0.45">
      <c r="A54" s="464"/>
      <c r="B54" s="98">
        <v>243307</v>
      </c>
      <c r="C54" s="464" t="s">
        <v>11</v>
      </c>
      <c r="D54" s="464" t="s">
        <v>11</v>
      </c>
      <c r="E54" s="490" t="s">
        <v>2247</v>
      </c>
      <c r="F54" s="491">
        <v>5750</v>
      </c>
      <c r="G54" s="490" t="s">
        <v>11</v>
      </c>
      <c r="H54" s="490" t="s">
        <v>2207</v>
      </c>
      <c r="I54" s="490" t="s">
        <v>11</v>
      </c>
      <c r="K54" s="472"/>
    </row>
    <row r="55" spans="1:11" s="93" customFormat="1" ht="21.75" x14ac:dyDescent="0.45">
      <c r="A55" s="464"/>
      <c r="B55" s="98"/>
      <c r="C55" s="464"/>
      <c r="D55" s="464"/>
      <c r="E55" s="97" t="s">
        <v>2910</v>
      </c>
      <c r="F55" s="121">
        <v>17400</v>
      </c>
      <c r="G55" s="97"/>
      <c r="H55" s="97"/>
      <c r="I55" s="97"/>
      <c r="K55" s="472"/>
    </row>
    <row r="56" spans="1:11" s="93" customFormat="1" ht="21.75" x14ac:dyDescent="0.45">
      <c r="A56" s="464"/>
      <c r="B56" s="98"/>
      <c r="C56" s="464"/>
      <c r="D56" s="464"/>
      <c r="E56" s="97" t="s">
        <v>2912</v>
      </c>
      <c r="F56" s="121">
        <v>6645</v>
      </c>
      <c r="G56" s="97"/>
      <c r="H56" s="97"/>
      <c r="I56" s="97"/>
      <c r="K56" s="472"/>
    </row>
    <row r="57" spans="1:11" s="24" customFormat="1" ht="21.75" x14ac:dyDescent="0.45">
      <c r="A57" s="66"/>
      <c r="B57" s="477"/>
      <c r="C57" s="66"/>
      <c r="D57" s="66"/>
      <c r="E57" s="62"/>
      <c r="F57" s="63"/>
      <c r="G57" s="79"/>
      <c r="H57" s="62"/>
      <c r="I57" s="62"/>
      <c r="K57" s="471"/>
    </row>
    <row r="58" spans="1:11" s="24" customFormat="1" ht="21.75" x14ac:dyDescent="0.45">
      <c r="A58" s="66">
        <v>3</v>
      </c>
      <c r="B58" s="477">
        <v>243285</v>
      </c>
      <c r="C58" s="66" t="s">
        <v>886</v>
      </c>
      <c r="D58" s="464" t="s">
        <v>11</v>
      </c>
      <c r="E58" s="62" t="s">
        <v>1995</v>
      </c>
      <c r="F58" s="63">
        <v>38000</v>
      </c>
      <c r="G58" s="79"/>
      <c r="H58" s="62"/>
      <c r="I58" s="62"/>
      <c r="K58" s="471"/>
    </row>
    <row r="59" spans="1:11" s="24" customFormat="1" ht="21.75" x14ac:dyDescent="0.45">
      <c r="A59" s="66"/>
      <c r="B59" s="477"/>
      <c r="C59" s="66"/>
      <c r="D59" s="66"/>
      <c r="E59" s="62"/>
      <c r="F59" s="63"/>
      <c r="G59" s="79"/>
      <c r="H59" s="62"/>
      <c r="I59" s="62"/>
      <c r="K59" s="471"/>
    </row>
    <row r="60" spans="1:11" s="24" customFormat="1" ht="21.75" x14ac:dyDescent="0.45">
      <c r="A60" s="66"/>
      <c r="B60" s="477"/>
      <c r="C60" s="66"/>
      <c r="D60" s="66"/>
      <c r="E60" s="62"/>
      <c r="F60" s="63"/>
      <c r="G60" s="79"/>
      <c r="H60" s="62"/>
      <c r="I60" s="62"/>
      <c r="K60" s="471"/>
    </row>
    <row r="61" spans="1:11" s="24" customFormat="1" ht="21.75" x14ac:dyDescent="0.45">
      <c r="A61" s="66"/>
      <c r="B61" s="477"/>
      <c r="C61" s="66"/>
      <c r="D61" s="66"/>
      <c r="E61" s="62"/>
      <c r="F61" s="63"/>
      <c r="G61" s="79"/>
      <c r="H61" s="62"/>
      <c r="I61" s="62"/>
      <c r="K61" s="471"/>
    </row>
    <row r="62" spans="1:11" s="24" customFormat="1" ht="21.75" x14ac:dyDescent="0.45">
      <c r="A62" s="66"/>
      <c r="B62" s="477"/>
      <c r="C62" s="66"/>
      <c r="D62" s="66"/>
      <c r="E62" s="62"/>
      <c r="F62" s="63"/>
      <c r="G62" s="79"/>
      <c r="H62" s="62"/>
      <c r="I62" s="62"/>
      <c r="K62" s="471"/>
    </row>
    <row r="63" spans="1:11" s="93" customFormat="1" ht="21.75" x14ac:dyDescent="0.45">
      <c r="A63" s="464">
        <v>3</v>
      </c>
      <c r="B63" s="469">
        <v>243145</v>
      </c>
      <c r="C63" s="464" t="s">
        <v>48</v>
      </c>
      <c r="D63" s="464" t="s">
        <v>11</v>
      </c>
      <c r="E63" s="490" t="s">
        <v>300</v>
      </c>
      <c r="F63" s="491">
        <v>3800</v>
      </c>
      <c r="G63" s="492">
        <v>243270</v>
      </c>
      <c r="H63" s="490">
        <v>53664256</v>
      </c>
      <c r="I63" s="493" t="s">
        <v>487</v>
      </c>
      <c r="J63" s="478"/>
      <c r="K63" s="472">
        <f>F63+F64+F65+F66+F67</f>
        <v>64710</v>
      </c>
    </row>
    <row r="64" spans="1:11" s="93" customFormat="1" ht="21.75" x14ac:dyDescent="0.45">
      <c r="A64" s="464"/>
      <c r="B64" s="469"/>
      <c r="C64" s="464" t="s">
        <v>11</v>
      </c>
      <c r="D64" s="464" t="s">
        <v>11</v>
      </c>
      <c r="E64" s="490" t="s">
        <v>317</v>
      </c>
      <c r="F64" s="491">
        <v>2240</v>
      </c>
      <c r="G64" s="490" t="s">
        <v>11</v>
      </c>
      <c r="H64" s="490" t="s">
        <v>11</v>
      </c>
      <c r="I64" s="490" t="s">
        <v>11</v>
      </c>
      <c r="K64" s="472"/>
    </row>
    <row r="65" spans="1:11" s="93" customFormat="1" ht="21.75" x14ac:dyDescent="0.45">
      <c r="A65" s="464"/>
      <c r="B65" s="469">
        <v>243209</v>
      </c>
      <c r="C65" s="464" t="s">
        <v>11</v>
      </c>
      <c r="D65" s="464" t="s">
        <v>11</v>
      </c>
      <c r="E65" s="490" t="s">
        <v>850</v>
      </c>
      <c r="F65" s="491">
        <v>1050</v>
      </c>
      <c r="G65" s="490" t="s">
        <v>11</v>
      </c>
      <c r="H65" s="490" t="s">
        <v>11</v>
      </c>
      <c r="I65" s="490" t="s">
        <v>11</v>
      </c>
      <c r="K65" s="472"/>
    </row>
    <row r="66" spans="1:11" s="93" customFormat="1" ht="21.75" x14ac:dyDescent="0.45">
      <c r="A66" s="464"/>
      <c r="B66" s="469"/>
      <c r="C66" s="464" t="s">
        <v>11</v>
      </c>
      <c r="D66" s="464" t="s">
        <v>11</v>
      </c>
      <c r="E66" s="490" t="s">
        <v>1735</v>
      </c>
      <c r="F66" s="491">
        <v>56000</v>
      </c>
      <c r="G66" s="492">
        <v>243283</v>
      </c>
      <c r="H66" s="490">
        <v>53664313</v>
      </c>
      <c r="I66" s="490" t="s">
        <v>11</v>
      </c>
      <c r="K66" s="472"/>
    </row>
    <row r="67" spans="1:11" s="93" customFormat="1" ht="21.75" x14ac:dyDescent="0.45">
      <c r="A67" s="464"/>
      <c r="B67" s="469"/>
      <c r="C67" s="464" t="s">
        <v>11</v>
      </c>
      <c r="D67" s="464" t="s">
        <v>11</v>
      </c>
      <c r="E67" s="490" t="s">
        <v>1999</v>
      </c>
      <c r="F67" s="491">
        <v>1620</v>
      </c>
      <c r="G67" s="492">
        <v>243301</v>
      </c>
      <c r="H67" s="490">
        <v>48846234</v>
      </c>
      <c r="I67" s="490" t="s">
        <v>11</v>
      </c>
      <c r="K67" s="472"/>
    </row>
    <row r="68" spans="1:11" s="93" customFormat="1" ht="21.75" x14ac:dyDescent="0.45">
      <c r="A68" s="464"/>
      <c r="B68" s="469">
        <v>243270</v>
      </c>
      <c r="C68" s="464" t="s">
        <v>11</v>
      </c>
      <c r="D68" s="464" t="s">
        <v>11</v>
      </c>
      <c r="E68" s="97" t="s">
        <v>1635</v>
      </c>
      <c r="F68" s="121">
        <v>6490</v>
      </c>
      <c r="G68" s="97"/>
      <c r="H68" s="97"/>
      <c r="I68" s="97"/>
      <c r="K68" s="472"/>
    </row>
    <row r="69" spans="1:11" s="93" customFormat="1" ht="21.75" x14ac:dyDescent="0.45">
      <c r="A69" s="464"/>
      <c r="B69" s="469">
        <v>243307</v>
      </c>
      <c r="C69" s="464" t="s">
        <v>11</v>
      </c>
      <c r="D69" s="464" t="s">
        <v>11</v>
      </c>
      <c r="E69" s="97" t="s">
        <v>2243</v>
      </c>
      <c r="F69" s="121">
        <v>2650</v>
      </c>
      <c r="G69" s="97"/>
      <c r="H69" s="97"/>
      <c r="I69" s="97"/>
      <c r="K69" s="472"/>
    </row>
    <row r="70" spans="1:11" s="93" customFormat="1" ht="21.75" x14ac:dyDescent="0.45">
      <c r="A70" s="464"/>
      <c r="B70" s="469"/>
      <c r="C70" s="464" t="s">
        <v>11</v>
      </c>
      <c r="D70" s="464" t="s">
        <v>11</v>
      </c>
      <c r="E70" s="97" t="s">
        <v>2244</v>
      </c>
      <c r="F70" s="121">
        <v>3600</v>
      </c>
      <c r="G70" s="97"/>
      <c r="H70" s="97"/>
      <c r="I70" s="97"/>
      <c r="K70" s="472"/>
    </row>
    <row r="71" spans="1:11" s="93" customFormat="1" ht="21.75" x14ac:dyDescent="0.45">
      <c r="A71" s="464"/>
      <c r="B71" s="469"/>
      <c r="C71" s="464" t="s">
        <v>11</v>
      </c>
      <c r="D71" s="464" t="s">
        <v>11</v>
      </c>
      <c r="E71" s="97" t="s">
        <v>2246</v>
      </c>
      <c r="F71" s="121">
        <v>42000</v>
      </c>
      <c r="G71" s="97"/>
      <c r="H71" s="97"/>
      <c r="I71" s="97"/>
      <c r="K71" s="472"/>
    </row>
    <row r="72" spans="1:11" s="93" customFormat="1" ht="21.75" x14ac:dyDescent="0.45">
      <c r="A72" s="464"/>
      <c r="B72" s="469"/>
      <c r="C72" s="464"/>
      <c r="D72" s="464"/>
      <c r="E72" s="97"/>
      <c r="F72" s="121"/>
      <c r="G72" s="97"/>
      <c r="H72" s="97"/>
      <c r="I72" s="97"/>
      <c r="K72" s="472"/>
    </row>
    <row r="73" spans="1:11" s="24" customFormat="1" ht="21.75" x14ac:dyDescent="0.45">
      <c r="A73" s="66"/>
      <c r="B73" s="477"/>
      <c r="C73" s="66"/>
      <c r="D73" s="66"/>
      <c r="E73" s="62"/>
      <c r="F73" s="63"/>
      <c r="G73" s="79"/>
      <c r="H73" s="62"/>
      <c r="I73" s="62"/>
      <c r="K73" s="471"/>
    </row>
    <row r="74" spans="1:11" s="93" customFormat="1" ht="21.75" x14ac:dyDescent="0.45">
      <c r="A74" s="464">
        <v>4</v>
      </c>
      <c r="B74" s="469">
        <v>242990</v>
      </c>
      <c r="C74" s="464" t="s">
        <v>51</v>
      </c>
      <c r="D74" s="464" t="s">
        <v>11</v>
      </c>
      <c r="E74" s="494" t="s">
        <v>293</v>
      </c>
      <c r="F74" s="491">
        <v>3900</v>
      </c>
      <c r="G74" s="495">
        <v>243172</v>
      </c>
      <c r="H74" s="490">
        <v>52410467</v>
      </c>
      <c r="I74" s="493" t="s">
        <v>487</v>
      </c>
      <c r="K74" s="472">
        <f>F74+F75+F76+F77+F78+F79+F80+F81+F82+F83+F84+F85+F86+F87+F88+F89+F90+F91+F92+F93+F94+F95+F96+F97+F98+F99+F100+F101</f>
        <v>353300</v>
      </c>
    </row>
    <row r="75" spans="1:11" s="24" customFormat="1" ht="21.75" x14ac:dyDescent="0.45">
      <c r="A75" s="66"/>
      <c r="B75" s="469">
        <v>243125</v>
      </c>
      <c r="C75" s="66" t="s">
        <v>11</v>
      </c>
      <c r="D75" s="66" t="s">
        <v>11</v>
      </c>
      <c r="E75" s="494" t="s">
        <v>294</v>
      </c>
      <c r="F75" s="491">
        <v>2950</v>
      </c>
      <c r="G75" s="490" t="s">
        <v>11</v>
      </c>
      <c r="H75" s="490" t="s">
        <v>11</v>
      </c>
      <c r="I75" s="490" t="s">
        <v>11</v>
      </c>
      <c r="K75" s="471"/>
    </row>
    <row r="76" spans="1:11" s="24" customFormat="1" ht="21.75" x14ac:dyDescent="0.45">
      <c r="A76" s="66"/>
      <c r="B76" s="477"/>
      <c r="C76" s="66" t="s">
        <v>11</v>
      </c>
      <c r="D76" s="66" t="s">
        <v>11</v>
      </c>
      <c r="E76" s="496" t="s">
        <v>374</v>
      </c>
      <c r="F76" s="497">
        <v>5960</v>
      </c>
      <c r="G76" s="490" t="s">
        <v>11</v>
      </c>
      <c r="H76" s="490" t="s">
        <v>11</v>
      </c>
      <c r="I76" s="490" t="s">
        <v>11</v>
      </c>
      <c r="K76" s="471"/>
    </row>
    <row r="77" spans="1:11" s="93" customFormat="1" ht="21.75" x14ac:dyDescent="0.45">
      <c r="A77" s="464"/>
      <c r="B77" s="469"/>
      <c r="C77" s="464" t="s">
        <v>11</v>
      </c>
      <c r="D77" s="464" t="s">
        <v>11</v>
      </c>
      <c r="E77" s="494" t="s">
        <v>375</v>
      </c>
      <c r="F77" s="491">
        <v>6800</v>
      </c>
      <c r="G77" s="490" t="s">
        <v>11</v>
      </c>
      <c r="H77" s="490" t="s">
        <v>11</v>
      </c>
      <c r="I77" s="490" t="s">
        <v>11</v>
      </c>
      <c r="K77" s="472"/>
    </row>
    <row r="78" spans="1:11" s="93" customFormat="1" ht="21.75" x14ac:dyDescent="0.45">
      <c r="A78" s="464"/>
      <c r="B78" s="469"/>
      <c r="C78" s="464" t="s">
        <v>11</v>
      </c>
      <c r="D78" s="464" t="s">
        <v>11</v>
      </c>
      <c r="E78" s="494" t="s">
        <v>377</v>
      </c>
      <c r="F78" s="491">
        <v>7780</v>
      </c>
      <c r="G78" s="490" t="s">
        <v>11</v>
      </c>
      <c r="H78" s="490" t="s">
        <v>11</v>
      </c>
      <c r="I78" s="490" t="s">
        <v>11</v>
      </c>
      <c r="K78" s="472"/>
    </row>
    <row r="79" spans="1:11" s="93" customFormat="1" ht="21.75" x14ac:dyDescent="0.45">
      <c r="A79" s="464"/>
      <c r="B79" s="469"/>
      <c r="C79" s="464" t="s">
        <v>11</v>
      </c>
      <c r="D79" s="464" t="s">
        <v>11</v>
      </c>
      <c r="E79" s="494" t="s">
        <v>1126</v>
      </c>
      <c r="F79" s="491">
        <v>12425</v>
      </c>
      <c r="G79" s="490" t="s">
        <v>11</v>
      </c>
      <c r="H79" s="490" t="s">
        <v>11</v>
      </c>
      <c r="I79" s="490" t="s">
        <v>11</v>
      </c>
      <c r="K79" s="472"/>
    </row>
    <row r="80" spans="1:11" s="93" customFormat="1" ht="21.75" x14ac:dyDescent="0.45">
      <c r="A80" s="464"/>
      <c r="B80" s="469"/>
      <c r="C80" s="464" t="s">
        <v>11</v>
      </c>
      <c r="D80" s="464" t="s">
        <v>11</v>
      </c>
      <c r="E80" s="494" t="s">
        <v>1127</v>
      </c>
      <c r="F80" s="491">
        <v>17935</v>
      </c>
      <c r="G80" s="490" t="s">
        <v>11</v>
      </c>
      <c r="H80" s="490" t="s">
        <v>11</v>
      </c>
      <c r="I80" s="490" t="s">
        <v>11</v>
      </c>
      <c r="K80" s="472"/>
    </row>
    <row r="81" spans="1:11" s="93" customFormat="1" ht="21.75" x14ac:dyDescent="0.45">
      <c r="A81" s="464"/>
      <c r="B81" s="469"/>
      <c r="C81" s="464" t="s">
        <v>11</v>
      </c>
      <c r="D81" s="464" t="s">
        <v>11</v>
      </c>
      <c r="E81" s="494" t="s">
        <v>1128</v>
      </c>
      <c r="F81" s="491">
        <v>9015</v>
      </c>
      <c r="G81" s="490" t="s">
        <v>11</v>
      </c>
      <c r="H81" s="490" t="s">
        <v>11</v>
      </c>
      <c r="I81" s="490" t="s">
        <v>11</v>
      </c>
      <c r="K81" s="472"/>
    </row>
    <row r="82" spans="1:11" s="93" customFormat="1" ht="21.75" x14ac:dyDescent="0.45">
      <c r="A82" s="464"/>
      <c r="B82" s="469"/>
      <c r="C82" s="464" t="s">
        <v>11</v>
      </c>
      <c r="D82" s="464" t="s">
        <v>11</v>
      </c>
      <c r="E82" s="494" t="s">
        <v>1129</v>
      </c>
      <c r="F82" s="491">
        <v>9405</v>
      </c>
      <c r="G82" s="490" t="s">
        <v>11</v>
      </c>
      <c r="H82" s="490" t="s">
        <v>11</v>
      </c>
      <c r="I82" s="490" t="s">
        <v>11</v>
      </c>
      <c r="K82" s="472"/>
    </row>
    <row r="83" spans="1:11" s="93" customFormat="1" ht="21.75" x14ac:dyDescent="0.45">
      <c r="A83" s="464"/>
      <c r="B83" s="469"/>
      <c r="C83" s="464" t="s">
        <v>11</v>
      </c>
      <c r="D83" s="464" t="s">
        <v>11</v>
      </c>
      <c r="E83" s="494" t="s">
        <v>1130</v>
      </c>
      <c r="F83" s="491">
        <v>7240</v>
      </c>
      <c r="G83" s="490" t="s">
        <v>11</v>
      </c>
      <c r="H83" s="490" t="s">
        <v>11</v>
      </c>
      <c r="I83" s="490" t="s">
        <v>11</v>
      </c>
      <c r="K83" s="472"/>
    </row>
    <row r="84" spans="1:11" s="93" customFormat="1" ht="21.75" x14ac:dyDescent="0.45">
      <c r="A84" s="464"/>
      <c r="B84" s="469"/>
      <c r="C84" s="464" t="s">
        <v>11</v>
      </c>
      <c r="D84" s="464" t="s">
        <v>11</v>
      </c>
      <c r="E84" s="494" t="s">
        <v>1131</v>
      </c>
      <c r="F84" s="491">
        <v>10345</v>
      </c>
      <c r="G84" s="490" t="s">
        <v>11</v>
      </c>
      <c r="H84" s="490" t="s">
        <v>11</v>
      </c>
      <c r="I84" s="490" t="s">
        <v>11</v>
      </c>
      <c r="K84" s="472"/>
    </row>
    <row r="85" spans="1:11" s="93" customFormat="1" ht="21.75" x14ac:dyDescent="0.45">
      <c r="A85" s="464"/>
      <c r="B85" s="469"/>
      <c r="C85" s="464" t="s">
        <v>11</v>
      </c>
      <c r="D85" s="464" t="s">
        <v>11</v>
      </c>
      <c r="E85" s="494" t="s">
        <v>376</v>
      </c>
      <c r="F85" s="491">
        <v>30360</v>
      </c>
      <c r="G85" s="490" t="s">
        <v>11</v>
      </c>
      <c r="H85" s="490" t="s">
        <v>11</v>
      </c>
      <c r="I85" s="490" t="s">
        <v>11</v>
      </c>
      <c r="K85" s="472"/>
    </row>
    <row r="86" spans="1:11" s="93" customFormat="1" ht="21.75" x14ac:dyDescent="0.45">
      <c r="A86" s="464"/>
      <c r="B86" s="469"/>
      <c r="C86" s="464" t="s">
        <v>11</v>
      </c>
      <c r="D86" s="464" t="s">
        <v>11</v>
      </c>
      <c r="E86" s="494" t="s">
        <v>1240</v>
      </c>
      <c r="F86" s="491">
        <v>36095</v>
      </c>
      <c r="G86" s="490" t="s">
        <v>11</v>
      </c>
      <c r="H86" s="490" t="s">
        <v>11</v>
      </c>
      <c r="I86" s="490" t="s">
        <v>11</v>
      </c>
      <c r="K86" s="472"/>
    </row>
    <row r="87" spans="1:11" s="93" customFormat="1" ht="21.75" x14ac:dyDescent="0.45">
      <c r="A87" s="464"/>
      <c r="B87" s="469">
        <v>243209</v>
      </c>
      <c r="C87" s="464" t="s">
        <v>11</v>
      </c>
      <c r="D87" s="464" t="s">
        <v>11</v>
      </c>
      <c r="E87" s="494" t="s">
        <v>832</v>
      </c>
      <c r="F87" s="491">
        <v>2500</v>
      </c>
      <c r="G87" s="492">
        <v>243305</v>
      </c>
      <c r="H87" s="490">
        <v>48846246</v>
      </c>
      <c r="I87" s="490" t="s">
        <v>11</v>
      </c>
      <c r="K87" s="472"/>
    </row>
    <row r="88" spans="1:11" s="93" customFormat="1" ht="21.75" x14ac:dyDescent="0.45">
      <c r="A88" s="464"/>
      <c r="B88" s="469">
        <v>243214</v>
      </c>
      <c r="C88" s="464" t="s">
        <v>11</v>
      </c>
      <c r="D88" s="464" t="s">
        <v>11</v>
      </c>
      <c r="E88" s="494" t="s">
        <v>887</v>
      </c>
      <c r="F88" s="491">
        <v>18400</v>
      </c>
      <c r="G88" s="490" t="s">
        <v>11</v>
      </c>
      <c r="H88" s="490" t="s">
        <v>11</v>
      </c>
      <c r="I88" s="490" t="s">
        <v>11</v>
      </c>
      <c r="K88" s="472"/>
    </row>
    <row r="89" spans="1:11" s="93" customFormat="1" ht="21.75" x14ac:dyDescent="0.45">
      <c r="A89" s="464"/>
      <c r="B89" s="469"/>
      <c r="C89" s="464" t="s">
        <v>11</v>
      </c>
      <c r="D89" s="464" t="s">
        <v>11</v>
      </c>
      <c r="E89" s="494" t="s">
        <v>888</v>
      </c>
      <c r="F89" s="491">
        <v>28750</v>
      </c>
      <c r="G89" s="490" t="s">
        <v>11</v>
      </c>
      <c r="H89" s="490" t="s">
        <v>11</v>
      </c>
      <c r="I89" s="490" t="s">
        <v>11</v>
      </c>
      <c r="K89" s="472"/>
    </row>
    <row r="90" spans="1:11" s="93" customFormat="1" ht="21.75" x14ac:dyDescent="0.45">
      <c r="A90" s="464"/>
      <c r="B90" s="469">
        <v>243256</v>
      </c>
      <c r="C90" s="464" t="s">
        <v>11</v>
      </c>
      <c r="D90" s="464" t="s">
        <v>11</v>
      </c>
      <c r="E90" s="494" t="s">
        <v>1391</v>
      </c>
      <c r="F90" s="491">
        <v>19665</v>
      </c>
      <c r="G90" s="490" t="s">
        <v>11</v>
      </c>
      <c r="H90" s="490" t="s">
        <v>11</v>
      </c>
      <c r="I90" s="490" t="s">
        <v>11</v>
      </c>
      <c r="K90" s="472"/>
    </row>
    <row r="91" spans="1:11" s="93" customFormat="1" ht="21.75" x14ac:dyDescent="0.45">
      <c r="A91" s="464"/>
      <c r="B91" s="469"/>
      <c r="C91" s="464" t="s">
        <v>11</v>
      </c>
      <c r="D91" s="464" t="s">
        <v>11</v>
      </c>
      <c r="E91" s="494" t="s">
        <v>1392</v>
      </c>
      <c r="F91" s="491">
        <v>15460</v>
      </c>
      <c r="G91" s="490" t="s">
        <v>11</v>
      </c>
      <c r="H91" s="490" t="s">
        <v>11</v>
      </c>
      <c r="I91" s="490" t="s">
        <v>11</v>
      </c>
      <c r="K91" s="472"/>
    </row>
    <row r="92" spans="1:11" s="93" customFormat="1" ht="21.75" x14ac:dyDescent="0.45">
      <c r="A92" s="464"/>
      <c r="B92" s="469">
        <v>243270</v>
      </c>
      <c r="C92" s="464" t="s">
        <v>11</v>
      </c>
      <c r="D92" s="464" t="s">
        <v>11</v>
      </c>
      <c r="E92" s="494" t="s">
        <v>1617</v>
      </c>
      <c r="F92" s="491">
        <v>7830</v>
      </c>
      <c r="G92" s="490" t="s">
        <v>11</v>
      </c>
      <c r="H92" s="490" t="s">
        <v>11</v>
      </c>
      <c r="I92" s="490" t="s">
        <v>11</v>
      </c>
      <c r="K92" s="472"/>
    </row>
    <row r="93" spans="1:11" s="93" customFormat="1" ht="21.75" x14ac:dyDescent="0.45">
      <c r="A93" s="464"/>
      <c r="B93" s="469"/>
      <c r="C93" s="464" t="s">
        <v>11</v>
      </c>
      <c r="D93" s="464" t="s">
        <v>11</v>
      </c>
      <c r="E93" s="494" t="s">
        <v>1618</v>
      </c>
      <c r="F93" s="491">
        <v>25640</v>
      </c>
      <c r="G93" s="490" t="s">
        <v>11</v>
      </c>
      <c r="H93" s="490" t="s">
        <v>11</v>
      </c>
      <c r="I93" s="490" t="s">
        <v>11</v>
      </c>
      <c r="K93" s="472"/>
    </row>
    <row r="94" spans="1:11" s="93" customFormat="1" ht="21.75" x14ac:dyDescent="0.45">
      <c r="A94" s="464"/>
      <c r="B94" s="469"/>
      <c r="C94" s="464" t="s">
        <v>11</v>
      </c>
      <c r="D94" s="464" t="s">
        <v>11</v>
      </c>
      <c r="E94" s="494" t="s">
        <v>1632</v>
      </c>
      <c r="F94" s="491">
        <v>5750</v>
      </c>
      <c r="G94" s="490" t="s">
        <v>11</v>
      </c>
      <c r="H94" s="490" t="s">
        <v>11</v>
      </c>
      <c r="I94" s="490" t="s">
        <v>11</v>
      </c>
      <c r="K94" s="472"/>
    </row>
    <row r="95" spans="1:11" s="93" customFormat="1" ht="21.75" x14ac:dyDescent="0.45">
      <c r="A95" s="464"/>
      <c r="B95" s="469"/>
      <c r="C95" s="464" t="s">
        <v>11</v>
      </c>
      <c r="D95" s="464" t="s">
        <v>11</v>
      </c>
      <c r="E95" s="494" t="s">
        <v>1633</v>
      </c>
      <c r="F95" s="491">
        <v>29585</v>
      </c>
      <c r="G95" s="490" t="s">
        <v>11</v>
      </c>
      <c r="H95" s="490" t="s">
        <v>11</v>
      </c>
      <c r="I95" s="490" t="s">
        <v>11</v>
      </c>
      <c r="K95" s="472"/>
    </row>
    <row r="96" spans="1:11" s="93" customFormat="1" ht="21.75" x14ac:dyDescent="0.45">
      <c r="A96" s="464"/>
      <c r="B96" s="469"/>
      <c r="C96" s="464" t="s">
        <v>11</v>
      </c>
      <c r="D96" s="464" t="s">
        <v>11</v>
      </c>
      <c r="E96" s="494" t="s">
        <v>1636</v>
      </c>
      <c r="F96" s="491">
        <v>3200</v>
      </c>
      <c r="G96" s="490" t="s">
        <v>11</v>
      </c>
      <c r="H96" s="490" t="s">
        <v>11</v>
      </c>
      <c r="I96" s="490" t="s">
        <v>11</v>
      </c>
      <c r="K96" s="472"/>
    </row>
    <row r="97" spans="1:11" s="93" customFormat="1" ht="21.75" x14ac:dyDescent="0.45">
      <c r="A97" s="464"/>
      <c r="B97" s="469"/>
      <c r="C97" s="464" t="s">
        <v>11</v>
      </c>
      <c r="D97" s="464" t="s">
        <v>11</v>
      </c>
      <c r="E97" s="494" t="s">
        <v>1638</v>
      </c>
      <c r="F97" s="491">
        <v>1320</v>
      </c>
      <c r="G97" s="490" t="s">
        <v>11</v>
      </c>
      <c r="H97" s="490" t="s">
        <v>11</v>
      </c>
      <c r="I97" s="490" t="s">
        <v>11</v>
      </c>
      <c r="K97" s="472"/>
    </row>
    <row r="98" spans="1:11" s="93" customFormat="1" ht="21.75" x14ac:dyDescent="0.45">
      <c r="A98" s="464"/>
      <c r="B98" s="469">
        <v>243272</v>
      </c>
      <c r="C98" s="464" t="s">
        <v>11</v>
      </c>
      <c r="D98" s="464" t="s">
        <v>11</v>
      </c>
      <c r="E98" s="494" t="s">
        <v>1729</v>
      </c>
      <c r="F98" s="491">
        <v>21750</v>
      </c>
      <c r="G98" s="490" t="s">
        <v>11</v>
      </c>
      <c r="H98" s="490" t="s">
        <v>11</v>
      </c>
      <c r="I98" s="490" t="s">
        <v>11</v>
      </c>
      <c r="K98" s="472"/>
    </row>
    <row r="99" spans="1:11" s="93" customFormat="1" ht="21.75" x14ac:dyDescent="0.45">
      <c r="A99" s="464"/>
      <c r="B99" s="469"/>
      <c r="C99" s="464" t="s">
        <v>11</v>
      </c>
      <c r="D99" s="464" t="s">
        <v>11</v>
      </c>
      <c r="E99" s="494" t="s">
        <v>1734</v>
      </c>
      <c r="F99" s="491">
        <v>2310</v>
      </c>
      <c r="G99" s="490" t="s">
        <v>11</v>
      </c>
      <c r="H99" s="490" t="s">
        <v>11</v>
      </c>
      <c r="I99" s="490" t="s">
        <v>11</v>
      </c>
      <c r="K99" s="472"/>
    </row>
    <row r="100" spans="1:11" s="93" customFormat="1" ht="21.75" x14ac:dyDescent="0.45">
      <c r="A100" s="464"/>
      <c r="B100" s="469"/>
      <c r="C100" s="464" t="s">
        <v>11</v>
      </c>
      <c r="D100" s="464" t="s">
        <v>11</v>
      </c>
      <c r="E100" s="494" t="s">
        <v>1988</v>
      </c>
      <c r="F100" s="491">
        <v>2950</v>
      </c>
      <c r="G100" s="490" t="s">
        <v>11</v>
      </c>
      <c r="H100" s="490" t="s">
        <v>11</v>
      </c>
      <c r="I100" s="490" t="s">
        <v>11</v>
      </c>
      <c r="K100" s="472"/>
    </row>
    <row r="101" spans="1:11" s="93" customFormat="1" ht="21.75" x14ac:dyDescent="0.45">
      <c r="A101" s="464"/>
      <c r="B101" s="469"/>
      <c r="C101" s="464" t="s">
        <v>11</v>
      </c>
      <c r="D101" s="464" t="s">
        <v>11</v>
      </c>
      <c r="E101" s="494" t="s">
        <v>2000</v>
      </c>
      <c r="F101" s="491">
        <v>7980</v>
      </c>
      <c r="G101" s="490" t="s">
        <v>11</v>
      </c>
      <c r="H101" s="490" t="s">
        <v>11</v>
      </c>
      <c r="I101" s="490" t="s">
        <v>11</v>
      </c>
      <c r="K101" s="472"/>
    </row>
    <row r="102" spans="1:11" s="93" customFormat="1" ht="21.75" x14ac:dyDescent="0.45">
      <c r="A102" s="464"/>
      <c r="B102" s="469">
        <v>243304</v>
      </c>
      <c r="C102" s="464" t="s">
        <v>11</v>
      </c>
      <c r="D102" s="464" t="s">
        <v>11</v>
      </c>
      <c r="E102" s="479" t="s">
        <v>1951</v>
      </c>
      <c r="F102" s="121">
        <v>5500</v>
      </c>
      <c r="G102" s="97"/>
      <c r="H102" s="97"/>
      <c r="I102" s="97"/>
      <c r="K102" s="472"/>
    </row>
    <row r="103" spans="1:11" s="93" customFormat="1" ht="21.75" x14ac:dyDescent="0.45">
      <c r="A103" s="464"/>
      <c r="B103" s="469">
        <v>243307</v>
      </c>
      <c r="C103" s="464" t="s">
        <v>11</v>
      </c>
      <c r="D103" s="464" t="s">
        <v>11</v>
      </c>
      <c r="E103" s="479" t="s">
        <v>2057</v>
      </c>
      <c r="F103" s="121">
        <v>16845</v>
      </c>
      <c r="G103" s="97"/>
      <c r="H103" s="97"/>
      <c r="I103" s="97"/>
      <c r="K103" s="472"/>
    </row>
    <row r="104" spans="1:11" s="93" customFormat="1" ht="21.75" x14ac:dyDescent="0.45">
      <c r="A104" s="464"/>
      <c r="B104" s="469"/>
      <c r="C104" s="464" t="s">
        <v>11</v>
      </c>
      <c r="D104" s="464" t="s">
        <v>11</v>
      </c>
      <c r="E104" s="479" t="s">
        <v>847</v>
      </c>
      <c r="F104" s="121">
        <v>23315</v>
      </c>
      <c r="G104" s="97"/>
      <c r="H104" s="97"/>
      <c r="I104" s="97"/>
      <c r="K104" s="472"/>
    </row>
    <row r="105" spans="1:11" s="93" customFormat="1" ht="21.75" x14ac:dyDescent="0.45">
      <c r="A105" s="464"/>
      <c r="B105" s="469"/>
      <c r="C105" s="464" t="s">
        <v>11</v>
      </c>
      <c r="D105" s="464" t="s">
        <v>11</v>
      </c>
      <c r="E105" s="479" t="s">
        <v>2254</v>
      </c>
      <c r="F105" s="121">
        <v>4530</v>
      </c>
      <c r="G105" s="97"/>
      <c r="H105" s="97"/>
      <c r="I105" s="97"/>
      <c r="K105" s="472"/>
    </row>
    <row r="106" spans="1:11" s="93" customFormat="1" ht="21.75" x14ac:dyDescent="0.45">
      <c r="A106" s="464"/>
      <c r="B106" s="469">
        <v>243332</v>
      </c>
      <c r="C106" s="464" t="s">
        <v>11</v>
      </c>
      <c r="D106" s="464" t="s">
        <v>11</v>
      </c>
      <c r="E106" s="479" t="s">
        <v>2556</v>
      </c>
      <c r="F106" s="121">
        <v>16380</v>
      </c>
      <c r="G106" s="97"/>
      <c r="H106" s="97"/>
      <c r="I106" s="97"/>
      <c r="K106" s="472"/>
    </row>
    <row r="107" spans="1:11" s="93" customFormat="1" ht="21.75" x14ac:dyDescent="0.45">
      <c r="A107" s="464"/>
      <c r="B107" s="469">
        <v>243367</v>
      </c>
      <c r="C107" s="464" t="s">
        <v>11</v>
      </c>
      <c r="D107" s="464" t="s">
        <v>11</v>
      </c>
      <c r="E107" s="479" t="s">
        <v>2913</v>
      </c>
      <c r="F107" s="121">
        <v>8820</v>
      </c>
      <c r="G107" s="97"/>
      <c r="H107" s="97"/>
      <c r="I107" s="97"/>
      <c r="K107" s="472"/>
    </row>
    <row r="108" spans="1:11" s="93" customFormat="1" ht="21.75" x14ac:dyDescent="0.45">
      <c r="A108" s="464"/>
      <c r="B108" s="469"/>
      <c r="C108" s="464" t="s">
        <v>11</v>
      </c>
      <c r="D108" s="464" t="s">
        <v>11</v>
      </c>
      <c r="E108" s="479"/>
      <c r="F108" s="121"/>
      <c r="G108" s="97"/>
      <c r="H108" s="97"/>
      <c r="I108" s="97"/>
      <c r="K108" s="472"/>
    </row>
    <row r="109" spans="1:11" s="93" customFormat="1" ht="21.75" x14ac:dyDescent="0.45">
      <c r="A109" s="464"/>
      <c r="B109" s="469"/>
      <c r="C109" s="464"/>
      <c r="D109" s="464"/>
      <c r="E109" s="479"/>
      <c r="F109" s="121"/>
      <c r="G109" s="97"/>
      <c r="H109" s="97"/>
      <c r="I109" s="97"/>
      <c r="K109" s="472"/>
    </row>
    <row r="110" spans="1:11" s="93" customFormat="1" ht="21.75" x14ac:dyDescent="0.45">
      <c r="A110" s="464">
        <v>5</v>
      </c>
      <c r="B110" s="469">
        <v>243241</v>
      </c>
      <c r="C110" s="480" t="s">
        <v>1206</v>
      </c>
      <c r="D110" s="464" t="s">
        <v>11</v>
      </c>
      <c r="E110" s="773" t="s">
        <v>989</v>
      </c>
      <c r="F110" s="533">
        <v>33000</v>
      </c>
      <c r="G110" s="774">
        <v>243242</v>
      </c>
      <c r="H110" s="532"/>
      <c r="I110" s="532" t="s">
        <v>487</v>
      </c>
      <c r="K110" s="472"/>
    </row>
    <row r="111" spans="1:11" s="93" customFormat="1" ht="21.75" x14ac:dyDescent="0.45">
      <c r="A111" s="464"/>
      <c r="B111" s="469"/>
      <c r="C111" s="464"/>
      <c r="D111" s="464"/>
      <c r="E111" s="494" t="s">
        <v>2453</v>
      </c>
      <c r="F111" s="491">
        <v>859</v>
      </c>
      <c r="G111" s="492">
        <v>243320</v>
      </c>
      <c r="H111" s="490">
        <v>48846317</v>
      </c>
      <c r="I111" s="490" t="s">
        <v>487</v>
      </c>
      <c r="K111" s="472">
        <f>F111+F110</f>
        <v>33859</v>
      </c>
    </row>
    <row r="112" spans="1:11" s="93" customFormat="1" ht="21.75" x14ac:dyDescent="0.45">
      <c r="A112" s="464"/>
      <c r="B112" s="469"/>
      <c r="C112" s="464"/>
      <c r="D112" s="464"/>
      <c r="E112" s="479"/>
      <c r="F112" s="121"/>
      <c r="G112" s="97"/>
      <c r="H112" s="97"/>
      <c r="I112" s="97"/>
      <c r="K112" s="472"/>
    </row>
    <row r="113" spans="1:11" s="93" customFormat="1" ht="21.75" x14ac:dyDescent="0.45">
      <c r="A113" s="464">
        <v>6</v>
      </c>
      <c r="B113" s="469">
        <v>243119</v>
      </c>
      <c r="C113" s="439" t="s">
        <v>82</v>
      </c>
      <c r="D113" s="464" t="s">
        <v>11</v>
      </c>
      <c r="E113" s="97">
        <v>62205</v>
      </c>
      <c r="F113" s="121">
        <v>76500</v>
      </c>
      <c r="G113" s="98"/>
      <c r="H113" s="97"/>
      <c r="I113" s="97"/>
      <c r="K113" s="472"/>
    </row>
    <row r="114" spans="1:11" s="93" customFormat="1" ht="21.75" x14ac:dyDescent="0.45">
      <c r="A114" s="464"/>
      <c r="B114" s="469">
        <v>242897</v>
      </c>
      <c r="C114" s="464" t="s">
        <v>11</v>
      </c>
      <c r="D114" s="464" t="s">
        <v>11</v>
      </c>
      <c r="E114" s="97">
        <v>62764</v>
      </c>
      <c r="F114" s="121">
        <v>68000</v>
      </c>
      <c r="G114" s="98"/>
      <c r="H114" s="97"/>
      <c r="I114" s="97"/>
      <c r="K114" s="472"/>
    </row>
    <row r="115" spans="1:11" s="93" customFormat="1" ht="21.75" x14ac:dyDescent="0.45">
      <c r="A115" s="464"/>
      <c r="B115" s="469"/>
      <c r="C115" s="439"/>
      <c r="D115" s="464" t="s">
        <v>11</v>
      </c>
      <c r="E115" s="97">
        <v>63310</v>
      </c>
      <c r="F115" s="121">
        <v>59500</v>
      </c>
      <c r="G115" s="98"/>
      <c r="H115" s="97"/>
      <c r="I115" s="97"/>
      <c r="K115" s="472"/>
    </row>
    <row r="116" spans="1:11" s="24" customFormat="1" ht="21.75" x14ac:dyDescent="0.45">
      <c r="A116" s="66"/>
      <c r="B116" s="477"/>
      <c r="C116" s="66"/>
      <c r="D116" s="66"/>
      <c r="E116" s="62"/>
      <c r="F116" s="63"/>
      <c r="G116" s="481"/>
      <c r="H116" s="481"/>
      <c r="I116" s="63"/>
      <c r="K116" s="471"/>
    </row>
    <row r="117" spans="1:11" s="93" customFormat="1" ht="21.75" x14ac:dyDescent="0.45">
      <c r="A117" s="464">
        <v>7</v>
      </c>
      <c r="B117" s="469">
        <v>243162</v>
      </c>
      <c r="C117" s="464" t="s">
        <v>145</v>
      </c>
      <c r="D117" s="464" t="s">
        <v>11</v>
      </c>
      <c r="E117" s="490" t="s">
        <v>298</v>
      </c>
      <c r="F117" s="491">
        <v>2790</v>
      </c>
      <c r="G117" s="492">
        <v>243200</v>
      </c>
      <c r="H117" s="490">
        <v>52410562</v>
      </c>
      <c r="I117" s="490" t="s">
        <v>487</v>
      </c>
      <c r="K117" s="472">
        <f>F117+F118+F119+F120+F121+F122+F123+F124+F125+F126+F127+F128+F129+F130+F131+F132+F133+F134+F135+F136+F137+F138+F139</f>
        <v>296832.31</v>
      </c>
    </row>
    <row r="118" spans="1:11" s="482" customFormat="1" ht="21.75" x14ac:dyDescent="0.45">
      <c r="A118" s="97"/>
      <c r="B118" s="98"/>
      <c r="C118" s="464" t="s">
        <v>11</v>
      </c>
      <c r="D118" s="464" t="s">
        <v>11</v>
      </c>
      <c r="E118" s="490" t="s">
        <v>299</v>
      </c>
      <c r="F118" s="491">
        <v>16934</v>
      </c>
      <c r="G118" s="490" t="s">
        <v>11</v>
      </c>
      <c r="H118" s="490" t="s">
        <v>11</v>
      </c>
      <c r="I118" s="490" t="s">
        <v>11</v>
      </c>
      <c r="K118" s="483"/>
    </row>
    <row r="119" spans="1:11" s="482" customFormat="1" ht="21.75" x14ac:dyDescent="0.45">
      <c r="A119" s="97"/>
      <c r="B119" s="98"/>
      <c r="C119" s="464" t="s">
        <v>11</v>
      </c>
      <c r="D119" s="464" t="s">
        <v>11</v>
      </c>
      <c r="E119" s="490" t="s">
        <v>316</v>
      </c>
      <c r="F119" s="491">
        <v>1420</v>
      </c>
      <c r="G119" s="490" t="s">
        <v>11</v>
      </c>
      <c r="H119" s="490" t="s">
        <v>11</v>
      </c>
      <c r="I119" s="490" t="s">
        <v>11</v>
      </c>
      <c r="K119" s="483"/>
    </row>
    <row r="120" spans="1:11" s="482" customFormat="1" ht="21.75" x14ac:dyDescent="0.45">
      <c r="A120" s="97"/>
      <c r="B120" s="98"/>
      <c r="C120" s="464" t="s">
        <v>11</v>
      </c>
      <c r="D120" s="464" t="s">
        <v>11</v>
      </c>
      <c r="E120" s="490" t="s">
        <v>1296</v>
      </c>
      <c r="F120" s="491">
        <v>23500.2</v>
      </c>
      <c r="G120" s="490" t="s">
        <v>11</v>
      </c>
      <c r="H120" s="490" t="s">
        <v>11</v>
      </c>
      <c r="I120" s="490" t="s">
        <v>11</v>
      </c>
      <c r="K120" s="483"/>
    </row>
    <row r="121" spans="1:11" s="482" customFormat="1" ht="21.75" x14ac:dyDescent="0.45">
      <c r="A121" s="97"/>
      <c r="B121" s="98"/>
      <c r="C121" s="464" t="s">
        <v>11</v>
      </c>
      <c r="D121" s="464" t="s">
        <v>11</v>
      </c>
      <c r="E121" s="490" t="s">
        <v>1297</v>
      </c>
      <c r="F121" s="491">
        <v>15961</v>
      </c>
      <c r="G121" s="490" t="s">
        <v>11</v>
      </c>
      <c r="H121" s="490" t="s">
        <v>11</v>
      </c>
      <c r="I121" s="490" t="s">
        <v>11</v>
      </c>
      <c r="K121" s="483"/>
    </row>
    <row r="122" spans="1:11" s="482" customFormat="1" ht="21.75" x14ac:dyDescent="0.45">
      <c r="A122" s="97"/>
      <c r="B122" s="98"/>
      <c r="C122" s="464" t="s">
        <v>11</v>
      </c>
      <c r="D122" s="464" t="s">
        <v>11</v>
      </c>
      <c r="E122" s="490" t="s">
        <v>1298</v>
      </c>
      <c r="F122" s="491">
        <v>31455.26</v>
      </c>
      <c r="G122" s="490" t="s">
        <v>11</v>
      </c>
      <c r="H122" s="490" t="s">
        <v>11</v>
      </c>
      <c r="I122" s="490" t="s">
        <v>11</v>
      </c>
      <c r="K122" s="483"/>
    </row>
    <row r="123" spans="1:11" s="93" customFormat="1" ht="21.75" x14ac:dyDescent="0.45">
      <c r="A123" s="464"/>
      <c r="B123" s="464" t="s">
        <v>401</v>
      </c>
      <c r="C123" s="464" t="s">
        <v>11</v>
      </c>
      <c r="D123" s="464" t="s">
        <v>11</v>
      </c>
      <c r="E123" s="490" t="s">
        <v>402</v>
      </c>
      <c r="F123" s="491">
        <v>2100</v>
      </c>
      <c r="G123" s="490" t="s">
        <v>11</v>
      </c>
      <c r="H123" s="490" t="s">
        <v>11</v>
      </c>
      <c r="I123" s="490" t="s">
        <v>11</v>
      </c>
      <c r="K123" s="472"/>
    </row>
    <row r="124" spans="1:11" s="93" customFormat="1" ht="21.75" x14ac:dyDescent="0.45">
      <c r="A124" s="464"/>
      <c r="B124" s="469"/>
      <c r="C124" s="464" t="s">
        <v>11</v>
      </c>
      <c r="D124" s="464" t="s">
        <v>11</v>
      </c>
      <c r="E124" s="490" t="s">
        <v>403</v>
      </c>
      <c r="F124" s="491">
        <v>11850</v>
      </c>
      <c r="G124" s="490" t="s">
        <v>11</v>
      </c>
      <c r="H124" s="490" t="s">
        <v>11</v>
      </c>
      <c r="I124" s="490" t="s">
        <v>11</v>
      </c>
      <c r="K124" s="472"/>
    </row>
    <row r="125" spans="1:11" s="93" customFormat="1" ht="21.75" x14ac:dyDescent="0.45">
      <c r="A125" s="464"/>
      <c r="B125" s="469"/>
      <c r="C125" s="464" t="s">
        <v>11</v>
      </c>
      <c r="D125" s="464" t="s">
        <v>11</v>
      </c>
      <c r="E125" s="490" t="s">
        <v>404</v>
      </c>
      <c r="F125" s="491">
        <v>24396.82</v>
      </c>
      <c r="G125" s="490" t="s">
        <v>11</v>
      </c>
      <c r="H125" s="490" t="s">
        <v>11</v>
      </c>
      <c r="I125" s="490" t="s">
        <v>11</v>
      </c>
      <c r="K125" s="472"/>
    </row>
    <row r="126" spans="1:11" s="473" customFormat="1" ht="21.75" x14ac:dyDescent="0.45">
      <c r="A126" s="62"/>
      <c r="B126" s="79">
        <v>243209</v>
      </c>
      <c r="C126" s="66" t="s">
        <v>11</v>
      </c>
      <c r="D126" s="66" t="s">
        <v>11</v>
      </c>
      <c r="E126" s="538" t="s">
        <v>851</v>
      </c>
      <c r="F126" s="539">
        <v>6940</v>
      </c>
      <c r="G126" s="492">
        <v>243264</v>
      </c>
      <c r="H126" s="490">
        <v>53664218</v>
      </c>
      <c r="I126" s="490" t="s">
        <v>11</v>
      </c>
      <c r="K126" s="474"/>
    </row>
    <row r="127" spans="1:11" s="473" customFormat="1" ht="21.75" x14ac:dyDescent="0.45">
      <c r="A127" s="62"/>
      <c r="B127" s="79"/>
      <c r="C127" s="66" t="s">
        <v>11</v>
      </c>
      <c r="D127" s="66" t="s">
        <v>11</v>
      </c>
      <c r="E127" s="538" t="s">
        <v>890</v>
      </c>
      <c r="F127" s="539">
        <v>37489.4</v>
      </c>
      <c r="G127" s="490" t="s">
        <v>11</v>
      </c>
      <c r="H127" s="490" t="s">
        <v>11</v>
      </c>
      <c r="I127" s="490" t="s">
        <v>11</v>
      </c>
      <c r="K127" s="474"/>
    </row>
    <row r="128" spans="1:11" s="473" customFormat="1" ht="21.75" x14ac:dyDescent="0.45">
      <c r="A128" s="62"/>
      <c r="B128" s="79">
        <v>243241</v>
      </c>
      <c r="C128" s="66" t="s">
        <v>11</v>
      </c>
      <c r="D128" s="66" t="s">
        <v>11</v>
      </c>
      <c r="E128" s="538" t="s">
        <v>1205</v>
      </c>
      <c r="F128" s="539">
        <v>15419.6</v>
      </c>
      <c r="G128" s="490" t="s">
        <v>11</v>
      </c>
      <c r="H128" s="490" t="s">
        <v>11</v>
      </c>
      <c r="I128" s="490" t="s">
        <v>11</v>
      </c>
      <c r="K128" s="474"/>
    </row>
    <row r="129" spans="1:11" s="473" customFormat="1" ht="21.75" x14ac:dyDescent="0.45">
      <c r="A129" s="62"/>
      <c r="B129" s="79">
        <v>243262</v>
      </c>
      <c r="C129" s="66" t="s">
        <v>11</v>
      </c>
      <c r="D129" s="66" t="s">
        <v>11</v>
      </c>
      <c r="E129" s="538" t="s">
        <v>727</v>
      </c>
      <c r="F129" s="539">
        <v>11850</v>
      </c>
      <c r="G129" s="490" t="s">
        <v>11</v>
      </c>
      <c r="H129" s="490" t="s">
        <v>11</v>
      </c>
      <c r="I129" s="490" t="s">
        <v>11</v>
      </c>
      <c r="K129" s="474"/>
    </row>
    <row r="130" spans="1:11" s="473" customFormat="1" ht="21.75" x14ac:dyDescent="0.45">
      <c r="A130" s="62"/>
      <c r="B130" s="79"/>
      <c r="C130" s="66" t="s">
        <v>11</v>
      </c>
      <c r="D130" s="66" t="s">
        <v>11</v>
      </c>
      <c r="E130" s="538" t="s">
        <v>1424</v>
      </c>
      <c r="F130" s="539">
        <v>1216</v>
      </c>
      <c r="G130" s="490" t="s">
        <v>11</v>
      </c>
      <c r="H130" s="490" t="s">
        <v>11</v>
      </c>
      <c r="I130" s="490" t="s">
        <v>11</v>
      </c>
      <c r="K130" s="474"/>
    </row>
    <row r="131" spans="1:11" s="473" customFormat="1" ht="21.75" x14ac:dyDescent="0.45">
      <c r="A131" s="62"/>
      <c r="B131" s="79">
        <v>243270</v>
      </c>
      <c r="C131" s="66" t="s">
        <v>11</v>
      </c>
      <c r="D131" s="66" t="s">
        <v>11</v>
      </c>
      <c r="E131" s="538" t="s">
        <v>1623</v>
      </c>
      <c r="F131" s="539">
        <v>7055</v>
      </c>
      <c r="G131" s="492">
        <v>243284</v>
      </c>
      <c r="H131" s="490">
        <v>53664320</v>
      </c>
      <c r="I131" s="490" t="s">
        <v>11</v>
      </c>
      <c r="K131" s="474"/>
    </row>
    <row r="132" spans="1:11" s="473" customFormat="1" ht="21.75" x14ac:dyDescent="0.45">
      <c r="A132" s="62"/>
      <c r="B132" s="79"/>
      <c r="C132" s="66" t="s">
        <v>11</v>
      </c>
      <c r="D132" s="66" t="s">
        <v>11</v>
      </c>
      <c r="E132" s="538" t="s">
        <v>1624</v>
      </c>
      <c r="F132" s="539">
        <v>7380</v>
      </c>
      <c r="G132" s="490" t="s">
        <v>11</v>
      </c>
      <c r="H132" s="490" t="s">
        <v>11</v>
      </c>
      <c r="I132" s="490" t="s">
        <v>11</v>
      </c>
      <c r="K132" s="474"/>
    </row>
    <row r="133" spans="1:11" s="473" customFormat="1" ht="21.75" x14ac:dyDescent="0.45">
      <c r="A133" s="62"/>
      <c r="B133" s="79"/>
      <c r="C133" s="66" t="s">
        <v>11</v>
      </c>
      <c r="D133" s="66" t="s">
        <v>11</v>
      </c>
      <c r="E133" s="538" t="s">
        <v>1625</v>
      </c>
      <c r="F133" s="539">
        <v>21682.080000000002</v>
      </c>
      <c r="G133" s="490" t="s">
        <v>11</v>
      </c>
      <c r="H133" s="490" t="s">
        <v>11</v>
      </c>
      <c r="I133" s="490" t="s">
        <v>11</v>
      </c>
      <c r="K133" s="474"/>
    </row>
    <row r="134" spans="1:11" s="473" customFormat="1" ht="21.75" x14ac:dyDescent="0.45">
      <c r="A134" s="62"/>
      <c r="B134" s="79"/>
      <c r="C134" s="66" t="s">
        <v>11</v>
      </c>
      <c r="D134" s="66" t="s">
        <v>11</v>
      </c>
      <c r="E134" s="538" t="s">
        <v>1626</v>
      </c>
      <c r="F134" s="539">
        <v>2781.5</v>
      </c>
      <c r="G134" s="490" t="s">
        <v>11</v>
      </c>
      <c r="H134" s="490" t="s">
        <v>11</v>
      </c>
      <c r="I134" s="490" t="s">
        <v>11</v>
      </c>
      <c r="K134" s="474"/>
    </row>
    <row r="135" spans="1:11" s="473" customFormat="1" ht="21.75" x14ac:dyDescent="0.45">
      <c r="A135" s="62"/>
      <c r="B135" s="79">
        <v>243306</v>
      </c>
      <c r="C135" s="66" t="s">
        <v>11</v>
      </c>
      <c r="D135" s="66" t="s">
        <v>11</v>
      </c>
      <c r="E135" s="538" t="s">
        <v>2235</v>
      </c>
      <c r="F135" s="539">
        <v>7380</v>
      </c>
      <c r="G135" s="492">
        <v>243336</v>
      </c>
      <c r="H135" s="490">
        <v>49392763</v>
      </c>
      <c r="I135" s="490" t="s">
        <v>11</v>
      </c>
      <c r="K135" s="474"/>
    </row>
    <row r="136" spans="1:11" s="473" customFormat="1" ht="21.75" x14ac:dyDescent="0.45">
      <c r="A136" s="62"/>
      <c r="B136" s="79"/>
      <c r="C136" s="66" t="s">
        <v>11</v>
      </c>
      <c r="D136" s="66" t="s">
        <v>11</v>
      </c>
      <c r="E136" s="538" t="s">
        <v>1969</v>
      </c>
      <c r="F136" s="539">
        <v>2141.5</v>
      </c>
      <c r="G136" s="490" t="s">
        <v>11</v>
      </c>
      <c r="H136" s="490" t="s">
        <v>11</v>
      </c>
      <c r="I136" s="490" t="s">
        <v>11</v>
      </c>
      <c r="K136" s="474"/>
    </row>
    <row r="137" spans="1:11" s="473" customFormat="1" ht="21.75" x14ac:dyDescent="0.45">
      <c r="A137" s="62"/>
      <c r="B137" s="79"/>
      <c r="C137" s="66" t="s">
        <v>11</v>
      </c>
      <c r="D137" s="66" t="s">
        <v>11</v>
      </c>
      <c r="E137" s="538" t="s">
        <v>1981</v>
      </c>
      <c r="F137" s="539">
        <v>7970</v>
      </c>
      <c r="G137" s="490" t="s">
        <v>11</v>
      </c>
      <c r="H137" s="490" t="s">
        <v>11</v>
      </c>
      <c r="I137" s="490" t="s">
        <v>11</v>
      </c>
      <c r="K137" s="474"/>
    </row>
    <row r="138" spans="1:11" s="473" customFormat="1" ht="21.75" x14ac:dyDescent="0.45">
      <c r="A138" s="62"/>
      <c r="B138" s="79"/>
      <c r="C138" s="66" t="s">
        <v>11</v>
      </c>
      <c r="D138" s="66" t="s">
        <v>11</v>
      </c>
      <c r="E138" s="538" t="s">
        <v>2241</v>
      </c>
      <c r="F138" s="539">
        <v>34389.949999999997</v>
      </c>
      <c r="G138" s="490" t="s">
        <v>11</v>
      </c>
      <c r="H138" s="490" t="s">
        <v>11</v>
      </c>
      <c r="I138" s="490" t="s">
        <v>11</v>
      </c>
      <c r="K138" s="474"/>
    </row>
    <row r="139" spans="1:11" s="473" customFormat="1" ht="21.75" x14ac:dyDescent="0.45">
      <c r="A139" s="62"/>
      <c r="B139" s="79"/>
      <c r="C139" s="66" t="s">
        <v>11</v>
      </c>
      <c r="D139" s="66" t="s">
        <v>11</v>
      </c>
      <c r="E139" s="538" t="s">
        <v>1986</v>
      </c>
      <c r="F139" s="539">
        <v>2730</v>
      </c>
      <c r="G139" s="490" t="s">
        <v>11</v>
      </c>
      <c r="H139" s="490" t="s">
        <v>11</v>
      </c>
      <c r="I139" s="490" t="s">
        <v>11</v>
      </c>
      <c r="K139" s="474"/>
    </row>
    <row r="140" spans="1:11" s="473" customFormat="1" ht="21.75" x14ac:dyDescent="0.45">
      <c r="A140" s="62"/>
      <c r="B140" s="79">
        <v>243367</v>
      </c>
      <c r="C140" s="66" t="s">
        <v>11</v>
      </c>
      <c r="D140" s="66" t="s">
        <v>11</v>
      </c>
      <c r="E140" s="62" t="s">
        <v>2909</v>
      </c>
      <c r="F140" s="63">
        <v>40013</v>
      </c>
      <c r="G140" s="62"/>
      <c r="H140" s="62"/>
      <c r="I140" s="62"/>
      <c r="K140" s="474"/>
    </row>
    <row r="141" spans="1:11" s="482" customFormat="1" ht="21.75" x14ac:dyDescent="0.45">
      <c r="A141" s="97"/>
      <c r="B141" s="98"/>
      <c r="C141" s="97"/>
      <c r="D141" s="97"/>
      <c r="E141" s="97"/>
      <c r="F141" s="121"/>
      <c r="G141" s="97"/>
      <c r="H141" s="97"/>
      <c r="I141" s="97"/>
      <c r="K141" s="483"/>
    </row>
    <row r="142" spans="1:11" s="24" customFormat="1" ht="21.75" x14ac:dyDescent="0.45">
      <c r="A142" s="66">
        <v>8</v>
      </c>
      <c r="B142" s="477">
        <v>243209</v>
      </c>
      <c r="C142" s="66" t="s">
        <v>1261</v>
      </c>
      <c r="D142" s="464" t="s">
        <v>11</v>
      </c>
      <c r="E142" s="498" t="s">
        <v>845</v>
      </c>
      <c r="F142" s="493">
        <v>17763</v>
      </c>
      <c r="G142" s="492">
        <v>243209</v>
      </c>
      <c r="H142" s="490">
        <v>52410636</v>
      </c>
      <c r="I142" s="493" t="s">
        <v>487</v>
      </c>
      <c r="K142" s="471">
        <f>F142+F143</f>
        <v>18627</v>
      </c>
    </row>
    <row r="143" spans="1:11" s="93" customFormat="1" ht="21.75" x14ac:dyDescent="0.45">
      <c r="A143" s="464"/>
      <c r="B143" s="469"/>
      <c r="C143" s="464" t="s">
        <v>11</v>
      </c>
      <c r="D143" s="464" t="s">
        <v>11</v>
      </c>
      <c r="E143" s="490" t="s">
        <v>844</v>
      </c>
      <c r="F143" s="491">
        <v>864</v>
      </c>
      <c r="G143" s="490" t="s">
        <v>11</v>
      </c>
      <c r="H143" s="490" t="s">
        <v>11</v>
      </c>
      <c r="I143" s="490" t="s">
        <v>11</v>
      </c>
      <c r="K143" s="472"/>
    </row>
    <row r="144" spans="1:11" s="93" customFormat="1" ht="21.75" x14ac:dyDescent="0.45">
      <c r="A144" s="464"/>
      <c r="B144" s="469"/>
      <c r="C144" s="464"/>
      <c r="D144" s="464"/>
      <c r="E144" s="97"/>
      <c r="F144" s="121"/>
      <c r="G144" s="122"/>
      <c r="H144" s="122"/>
      <c r="I144" s="121"/>
      <c r="K144" s="472"/>
    </row>
    <row r="145" spans="1:11" s="93" customFormat="1" ht="21.75" x14ac:dyDescent="0.45">
      <c r="A145" s="464">
        <v>9</v>
      </c>
      <c r="B145" s="469">
        <v>243165</v>
      </c>
      <c r="C145" s="464" t="s">
        <v>607</v>
      </c>
      <c r="D145" s="464" t="s">
        <v>11</v>
      </c>
      <c r="E145" s="494" t="s">
        <v>608</v>
      </c>
      <c r="F145" s="491">
        <v>5550</v>
      </c>
      <c r="G145" s="495">
        <v>243165</v>
      </c>
      <c r="H145" s="490">
        <v>52024929</v>
      </c>
      <c r="I145" s="491" t="s">
        <v>487</v>
      </c>
      <c r="K145" s="472">
        <f>F145</f>
        <v>5550</v>
      </c>
    </row>
    <row r="146" spans="1:11" s="93" customFormat="1" ht="21.75" x14ac:dyDescent="0.45">
      <c r="A146" s="464"/>
      <c r="B146" s="469"/>
      <c r="C146" s="464"/>
      <c r="D146" s="464"/>
      <c r="E146" s="97"/>
      <c r="F146" s="121"/>
      <c r="G146" s="122"/>
      <c r="H146" s="122"/>
      <c r="I146" s="121"/>
      <c r="K146" s="472"/>
    </row>
    <row r="147" spans="1:11" s="93" customFormat="1" ht="21.75" x14ac:dyDescent="0.45">
      <c r="A147" s="464">
        <v>10</v>
      </c>
      <c r="B147" s="469">
        <v>243165</v>
      </c>
      <c r="C147" s="464" t="s">
        <v>609</v>
      </c>
      <c r="D147" s="464" t="s">
        <v>11</v>
      </c>
      <c r="E147" s="494" t="s">
        <v>610</v>
      </c>
      <c r="F147" s="493">
        <v>1800</v>
      </c>
      <c r="G147" s="492">
        <v>243165</v>
      </c>
      <c r="H147" s="490">
        <v>52024930</v>
      </c>
      <c r="I147" s="493" t="s">
        <v>487</v>
      </c>
      <c r="K147" s="472">
        <f>F147+F148</f>
        <v>1800</v>
      </c>
    </row>
    <row r="148" spans="1:11" s="93" customFormat="1" ht="21.75" x14ac:dyDescent="0.45">
      <c r="A148" s="464"/>
      <c r="B148" s="469"/>
      <c r="C148" s="464"/>
      <c r="D148" s="464"/>
      <c r="E148" s="479"/>
      <c r="F148" s="99"/>
      <c r="G148" s="97"/>
      <c r="H148" s="97"/>
      <c r="I148" s="99"/>
      <c r="K148" s="472"/>
    </row>
    <row r="149" spans="1:11" s="93" customFormat="1" ht="21.75" x14ac:dyDescent="0.45">
      <c r="A149" s="464">
        <v>11</v>
      </c>
      <c r="B149" s="469">
        <v>243162</v>
      </c>
      <c r="C149" s="464" t="s">
        <v>124</v>
      </c>
      <c r="D149" s="464" t="s">
        <v>11</v>
      </c>
      <c r="E149" s="97" t="s">
        <v>125</v>
      </c>
      <c r="F149" s="121">
        <v>90000</v>
      </c>
      <c r="G149" s="122"/>
      <c r="H149" s="122"/>
      <c r="I149" s="121"/>
      <c r="K149" s="472"/>
    </row>
    <row r="150" spans="1:11" s="93" customFormat="1" ht="21.75" x14ac:dyDescent="0.45">
      <c r="A150" s="464"/>
      <c r="B150" s="469"/>
      <c r="C150" s="464"/>
      <c r="D150" s="464"/>
      <c r="E150" s="97"/>
      <c r="F150" s="121"/>
      <c r="G150" s="122"/>
      <c r="H150" s="122"/>
      <c r="I150" s="121"/>
      <c r="K150" s="472"/>
    </row>
    <row r="151" spans="1:11" s="93" customFormat="1" ht="21.75" x14ac:dyDescent="0.45">
      <c r="A151" s="464">
        <v>12</v>
      </c>
      <c r="B151" s="469">
        <v>242897</v>
      </c>
      <c r="C151" s="464" t="s">
        <v>1425</v>
      </c>
      <c r="D151" s="464" t="s">
        <v>11</v>
      </c>
      <c r="E151" s="532" t="s">
        <v>1426</v>
      </c>
      <c r="F151" s="533">
        <v>4205</v>
      </c>
      <c r="G151" s="534">
        <v>243264</v>
      </c>
      <c r="H151" s="535">
        <v>53664215</v>
      </c>
      <c r="I151" s="536" t="s">
        <v>487</v>
      </c>
      <c r="K151" s="472">
        <f>F151</f>
        <v>4205</v>
      </c>
    </row>
    <row r="152" spans="1:11" s="93" customFormat="1" ht="21.75" x14ac:dyDescent="0.45">
      <c r="A152" s="464"/>
      <c r="B152" s="469"/>
      <c r="C152" s="464"/>
      <c r="D152" s="464"/>
      <c r="E152" s="97"/>
      <c r="F152" s="121"/>
      <c r="G152" s="122"/>
      <c r="H152" s="122"/>
      <c r="I152" s="121"/>
      <c r="K152" s="472"/>
    </row>
    <row r="153" spans="1:11" s="93" customFormat="1" ht="21.75" x14ac:dyDescent="0.45">
      <c r="A153" s="464">
        <v>13</v>
      </c>
      <c r="B153" s="469">
        <v>243367</v>
      </c>
      <c r="C153" s="464" t="s">
        <v>2908</v>
      </c>
      <c r="D153" s="464" t="s">
        <v>11</v>
      </c>
      <c r="E153" s="97" t="s">
        <v>2709</v>
      </c>
      <c r="F153" s="121">
        <v>1400</v>
      </c>
      <c r="G153" s="122"/>
      <c r="H153" s="122"/>
      <c r="I153" s="121"/>
      <c r="K153" s="472"/>
    </row>
    <row r="154" spans="1:11" s="93" customFormat="1" ht="21.75" x14ac:dyDescent="0.45">
      <c r="A154" s="464"/>
      <c r="B154" s="469"/>
      <c r="C154" s="464"/>
      <c r="D154" s="464"/>
      <c r="E154" s="97"/>
      <c r="F154" s="121"/>
      <c r="G154" s="122"/>
      <c r="H154" s="122"/>
      <c r="I154" s="121"/>
      <c r="K154" s="472"/>
    </row>
    <row r="155" spans="1:11" s="93" customFormat="1" ht="21.75" x14ac:dyDescent="0.45">
      <c r="A155" s="464"/>
      <c r="B155" s="469"/>
      <c r="C155" s="464"/>
      <c r="D155" s="464"/>
      <c r="E155" s="97"/>
      <c r="F155" s="121"/>
      <c r="G155" s="122"/>
      <c r="H155" s="122"/>
      <c r="I155" s="121"/>
      <c r="K155" s="472"/>
    </row>
    <row r="156" spans="1:11" s="24" customFormat="1" ht="21.75" x14ac:dyDescent="0.45">
      <c r="A156" s="66"/>
      <c r="B156" s="477"/>
      <c r="C156" s="66"/>
      <c r="D156" s="66"/>
      <c r="E156" s="62"/>
      <c r="F156" s="63"/>
      <c r="G156" s="481"/>
      <c r="H156" s="481"/>
      <c r="I156" s="63"/>
      <c r="K156" s="471"/>
    </row>
    <row r="157" spans="1:11" x14ac:dyDescent="0.45">
      <c r="A157" s="66"/>
      <c r="B157" s="66"/>
      <c r="C157" s="67"/>
      <c r="D157" s="67"/>
      <c r="E157" s="62"/>
      <c r="F157" s="63">
        <f>SUM(F4:F156)</f>
        <v>3037746.31</v>
      </c>
      <c r="G157" s="481"/>
      <c r="H157" s="481"/>
      <c r="I157" s="80">
        <f>F157-K157</f>
        <v>544588</v>
      </c>
      <c r="K157" s="37">
        <f>SUM(K4:K156)</f>
        <v>2493158.31</v>
      </c>
    </row>
  </sheetData>
  <autoFilter ref="A2:I26" xr:uid="{B5709E07-48EC-4C55-BB8A-D8B74945776F}"/>
  <mergeCells count="1">
    <mergeCell ref="A1:I1"/>
  </mergeCells>
  <phoneticPr fontId="4" type="noConversion"/>
  <pageMargins left="0" right="0" top="0.74803149606299213" bottom="0.35433070866141736" header="0.31496062992125984" footer="0.31496062992125984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AD777-F573-4A25-96F5-A59190B929CB}">
  <dimension ref="A1:L423"/>
  <sheetViews>
    <sheetView workbookViewId="0">
      <selection activeCell="E123" sqref="E123"/>
    </sheetView>
  </sheetViews>
  <sheetFormatPr defaultRowHeight="18.75" x14ac:dyDescent="0.4"/>
  <cols>
    <col min="1" max="1" width="4.875" style="215" customWidth="1"/>
    <col min="2" max="2" width="7.625" style="215" customWidth="1"/>
    <col min="3" max="3" width="24.5" style="223" customWidth="1"/>
    <col min="4" max="4" width="18.125" style="223" customWidth="1"/>
    <col min="5" max="5" width="10.875" style="215" customWidth="1"/>
    <col min="6" max="6" width="10.25" style="224" customWidth="1"/>
    <col min="7" max="7" width="8.375" style="223" customWidth="1"/>
    <col min="8" max="8" width="9.5" style="223" customWidth="1"/>
    <col min="9" max="9" width="9.625" style="224" customWidth="1"/>
    <col min="10" max="10" width="12" style="223" customWidth="1"/>
    <col min="11" max="14" width="9" style="223"/>
    <col min="15" max="15" width="9.125" style="223" customWidth="1"/>
    <col min="16" max="16384" width="9" style="223"/>
  </cols>
  <sheetData>
    <row r="1" spans="1:10" s="19" customFormat="1" ht="23.25" x14ac:dyDescent="0.5">
      <c r="A1" s="792" t="s">
        <v>43</v>
      </c>
      <c r="B1" s="792"/>
      <c r="C1" s="792"/>
      <c r="D1" s="792"/>
      <c r="E1" s="792"/>
      <c r="F1" s="792"/>
      <c r="G1" s="792"/>
      <c r="H1" s="792"/>
      <c r="I1" s="792"/>
    </row>
    <row r="2" spans="1:10" s="70" customFormat="1" x14ac:dyDescent="0.4">
      <c r="A2" s="68" t="s">
        <v>8</v>
      </c>
      <c r="B2" s="68" t="s">
        <v>7</v>
      </c>
      <c r="C2" s="68" t="s">
        <v>0</v>
      </c>
      <c r="D2" s="68" t="s">
        <v>1</v>
      </c>
      <c r="E2" s="68" t="s">
        <v>2</v>
      </c>
      <c r="F2" s="204" t="s">
        <v>3</v>
      </c>
      <c r="G2" s="68" t="s">
        <v>4</v>
      </c>
      <c r="H2" s="68" t="s">
        <v>6</v>
      </c>
      <c r="I2" s="204" t="s">
        <v>16</v>
      </c>
    </row>
    <row r="3" spans="1:10" s="209" customFormat="1" x14ac:dyDescent="0.4">
      <c r="A3" s="206"/>
      <c r="B3" s="207">
        <v>243162</v>
      </c>
      <c r="C3" s="206" t="s">
        <v>357</v>
      </c>
      <c r="D3" s="206"/>
      <c r="E3" s="206"/>
      <c r="F3" s="208"/>
      <c r="G3" s="206"/>
      <c r="H3" s="206"/>
      <c r="I3" s="208"/>
    </row>
    <row r="4" spans="1:10" s="209" customFormat="1" x14ac:dyDescent="0.4">
      <c r="A4" s="366">
        <v>1</v>
      </c>
      <c r="B4" s="367">
        <v>243034</v>
      </c>
      <c r="C4" s="390" t="s">
        <v>189</v>
      </c>
      <c r="D4" s="366" t="s">
        <v>166</v>
      </c>
      <c r="E4" s="230" t="s">
        <v>388</v>
      </c>
      <c r="F4" s="231">
        <v>31900</v>
      </c>
      <c r="G4" s="232">
        <v>243182</v>
      </c>
      <c r="H4" s="230">
        <v>52410488</v>
      </c>
      <c r="I4" s="118" t="s">
        <v>487</v>
      </c>
      <c r="J4" s="386">
        <f>F4+F5+F6+F8</f>
        <v>661830</v>
      </c>
    </row>
    <row r="5" spans="1:10" s="70" customFormat="1" ht="19.5" customHeight="1" x14ac:dyDescent="0.4">
      <c r="A5" s="68"/>
      <c r="B5" s="374"/>
      <c r="C5" s="68" t="s">
        <v>11</v>
      </c>
      <c r="D5" s="68" t="s">
        <v>11</v>
      </c>
      <c r="E5" s="230" t="s">
        <v>596</v>
      </c>
      <c r="F5" s="231">
        <v>349890</v>
      </c>
      <c r="G5" s="230" t="s">
        <v>11</v>
      </c>
      <c r="H5" s="230" t="s">
        <v>11</v>
      </c>
      <c r="I5" s="230" t="s">
        <v>11</v>
      </c>
      <c r="J5" s="389"/>
    </row>
    <row r="6" spans="1:10" s="263" customFormat="1" x14ac:dyDescent="0.4">
      <c r="A6" s="228"/>
      <c r="B6" s="261">
        <v>243325</v>
      </c>
      <c r="C6" s="228" t="s">
        <v>11</v>
      </c>
      <c r="D6" s="728" t="s">
        <v>2395</v>
      </c>
      <c r="E6" s="230" t="s">
        <v>2397</v>
      </c>
      <c r="F6" s="231">
        <v>99960</v>
      </c>
      <c r="G6" s="237">
        <v>243325</v>
      </c>
      <c r="H6" s="230">
        <v>49392684</v>
      </c>
      <c r="I6" s="230" t="s">
        <v>11</v>
      </c>
      <c r="J6" s="394"/>
    </row>
    <row r="7" spans="1:10" s="263" customFormat="1" x14ac:dyDescent="0.4">
      <c r="A7" s="228"/>
      <c r="B7" s="261"/>
      <c r="C7" s="228"/>
      <c r="D7" s="228" t="s">
        <v>2396</v>
      </c>
      <c r="E7" s="230"/>
      <c r="F7" s="231"/>
      <c r="G7" s="230"/>
      <c r="H7" s="230"/>
      <c r="I7" s="230"/>
      <c r="J7" s="394"/>
    </row>
    <row r="8" spans="1:10" s="263" customFormat="1" x14ac:dyDescent="0.4">
      <c r="A8" s="228"/>
      <c r="B8" s="261"/>
      <c r="C8" s="228"/>
      <c r="D8" s="728" t="s">
        <v>2398</v>
      </c>
      <c r="E8" s="230" t="s">
        <v>2399</v>
      </c>
      <c r="F8" s="231">
        <v>180080</v>
      </c>
      <c r="G8" s="230" t="s">
        <v>11</v>
      </c>
      <c r="H8" s="230" t="s">
        <v>11</v>
      </c>
      <c r="I8" s="230" t="s">
        <v>11</v>
      </c>
      <c r="J8" s="394"/>
    </row>
    <row r="9" spans="1:10" s="263" customFormat="1" x14ac:dyDescent="0.4">
      <c r="A9" s="228"/>
      <c r="B9" s="261"/>
      <c r="C9" s="228"/>
      <c r="D9" s="228" t="s">
        <v>2396</v>
      </c>
      <c r="E9" s="230"/>
      <c r="F9" s="231"/>
      <c r="G9" s="230"/>
      <c r="H9" s="230"/>
      <c r="I9" s="230"/>
      <c r="J9" s="394"/>
    </row>
    <row r="10" spans="1:10" s="263" customFormat="1" x14ac:dyDescent="0.4">
      <c r="A10" s="228"/>
      <c r="B10" s="261">
        <v>243367</v>
      </c>
      <c r="C10" s="228"/>
      <c r="D10" s="228" t="s">
        <v>2896</v>
      </c>
      <c r="E10" s="228" t="s">
        <v>2898</v>
      </c>
      <c r="F10" s="233">
        <v>66700</v>
      </c>
      <c r="G10" s="228"/>
      <c r="H10" s="228"/>
      <c r="I10" s="228"/>
      <c r="J10" s="394"/>
    </row>
    <row r="11" spans="1:10" s="263" customFormat="1" x14ac:dyDescent="0.4">
      <c r="A11" s="228"/>
      <c r="B11" s="261"/>
      <c r="C11" s="228"/>
      <c r="D11" s="228" t="s">
        <v>2897</v>
      </c>
      <c r="E11" s="228"/>
      <c r="F11" s="233"/>
      <c r="G11" s="228"/>
      <c r="H11" s="228"/>
      <c r="I11" s="228"/>
      <c r="J11" s="394"/>
    </row>
    <row r="12" spans="1:10" s="263" customFormat="1" x14ac:dyDescent="0.4">
      <c r="A12" s="228"/>
      <c r="B12" s="261"/>
      <c r="C12" s="228"/>
      <c r="D12" s="228"/>
      <c r="E12" s="228"/>
      <c r="F12" s="233"/>
      <c r="G12" s="234"/>
      <c r="H12" s="228"/>
      <c r="I12" s="104"/>
      <c r="J12" s="394"/>
    </row>
    <row r="13" spans="1:10" s="209" customFormat="1" x14ac:dyDescent="0.4">
      <c r="A13" s="366">
        <v>2</v>
      </c>
      <c r="B13" s="366"/>
      <c r="C13" s="366" t="s">
        <v>146</v>
      </c>
      <c r="D13" s="366" t="s">
        <v>11</v>
      </c>
      <c r="E13" s="540" t="s">
        <v>147</v>
      </c>
      <c r="F13" s="231">
        <v>7960</v>
      </c>
      <c r="G13" s="232">
        <v>243270</v>
      </c>
      <c r="H13" s="230">
        <v>53664260</v>
      </c>
      <c r="I13" s="118" t="s">
        <v>487</v>
      </c>
      <c r="J13" s="386">
        <f>F13+F14+F15+F16+F17+F18+F19+F20+F21+F22+F23+F24+F25+F26+F27+F28+F29</f>
        <v>660660</v>
      </c>
    </row>
    <row r="14" spans="1:10" s="209" customFormat="1" x14ac:dyDescent="0.4">
      <c r="A14" s="366"/>
      <c r="B14" s="366"/>
      <c r="C14" s="366" t="s">
        <v>11</v>
      </c>
      <c r="D14" s="366" t="s">
        <v>11</v>
      </c>
      <c r="E14" s="240" t="s">
        <v>397</v>
      </c>
      <c r="F14" s="231">
        <v>7990</v>
      </c>
      <c r="G14" s="230" t="s">
        <v>11</v>
      </c>
      <c r="H14" s="230" t="s">
        <v>11</v>
      </c>
      <c r="I14" s="230" t="s">
        <v>11</v>
      </c>
    </row>
    <row r="15" spans="1:10" s="209" customFormat="1" x14ac:dyDescent="0.4">
      <c r="A15" s="366"/>
      <c r="B15" s="366"/>
      <c r="C15" s="366" t="s">
        <v>11</v>
      </c>
      <c r="D15" s="366" t="s">
        <v>11</v>
      </c>
      <c r="E15" s="240" t="s">
        <v>398</v>
      </c>
      <c r="F15" s="231">
        <v>18000</v>
      </c>
      <c r="G15" s="230" t="s">
        <v>11</v>
      </c>
      <c r="H15" s="230" t="s">
        <v>11</v>
      </c>
      <c r="I15" s="230" t="s">
        <v>11</v>
      </c>
    </row>
    <row r="16" spans="1:10" s="209" customFormat="1" x14ac:dyDescent="0.4">
      <c r="A16" s="366"/>
      <c r="B16" s="366"/>
      <c r="C16" s="366" t="s">
        <v>11</v>
      </c>
      <c r="D16" s="366" t="s">
        <v>11</v>
      </c>
      <c r="E16" s="240" t="s">
        <v>285</v>
      </c>
      <c r="F16" s="231">
        <v>38370</v>
      </c>
      <c r="G16" s="230" t="s">
        <v>11</v>
      </c>
      <c r="H16" s="230" t="s">
        <v>11</v>
      </c>
      <c r="I16" s="230" t="s">
        <v>11</v>
      </c>
    </row>
    <row r="17" spans="1:10" s="209" customFormat="1" x14ac:dyDescent="0.4">
      <c r="A17" s="366"/>
      <c r="B17" s="366"/>
      <c r="C17" s="366" t="s">
        <v>11</v>
      </c>
      <c r="D17" s="366" t="s">
        <v>11</v>
      </c>
      <c r="E17" s="240" t="s">
        <v>286</v>
      </c>
      <c r="F17" s="231">
        <v>91180</v>
      </c>
      <c r="G17" s="230" t="s">
        <v>11</v>
      </c>
      <c r="H17" s="230" t="s">
        <v>11</v>
      </c>
      <c r="I17" s="230" t="s">
        <v>11</v>
      </c>
    </row>
    <row r="18" spans="1:10" s="209" customFormat="1" x14ac:dyDescent="0.4">
      <c r="A18" s="366"/>
      <c r="B18" s="367">
        <v>243146</v>
      </c>
      <c r="C18" s="366" t="s">
        <v>11</v>
      </c>
      <c r="D18" s="366" t="s">
        <v>11</v>
      </c>
      <c r="E18" s="240" t="s">
        <v>302</v>
      </c>
      <c r="F18" s="231">
        <v>54360</v>
      </c>
      <c r="G18" s="230" t="s">
        <v>11</v>
      </c>
      <c r="H18" s="230" t="s">
        <v>11</v>
      </c>
      <c r="I18" s="230" t="s">
        <v>11</v>
      </c>
    </row>
    <row r="19" spans="1:10" s="209" customFormat="1" x14ac:dyDescent="0.4">
      <c r="A19" s="366"/>
      <c r="B19" s="367">
        <v>243171</v>
      </c>
      <c r="C19" s="366" t="s">
        <v>11</v>
      </c>
      <c r="D19" s="366" t="s">
        <v>11</v>
      </c>
      <c r="E19" s="240" t="s">
        <v>399</v>
      </c>
      <c r="F19" s="231">
        <v>560</v>
      </c>
      <c r="G19" s="230" t="s">
        <v>11</v>
      </c>
      <c r="H19" s="230" t="s">
        <v>11</v>
      </c>
      <c r="I19" s="230" t="s">
        <v>11</v>
      </c>
    </row>
    <row r="20" spans="1:10" s="209" customFormat="1" x14ac:dyDescent="0.4">
      <c r="A20" s="366"/>
      <c r="B20" s="367"/>
      <c r="C20" s="366" t="s">
        <v>11</v>
      </c>
      <c r="D20" s="366" t="s">
        <v>11</v>
      </c>
      <c r="E20" s="240" t="s">
        <v>400</v>
      </c>
      <c r="F20" s="231">
        <v>33040</v>
      </c>
      <c r="G20" s="230" t="s">
        <v>11</v>
      </c>
      <c r="H20" s="230" t="s">
        <v>11</v>
      </c>
      <c r="I20" s="230" t="s">
        <v>11</v>
      </c>
    </row>
    <row r="21" spans="1:10" s="209" customFormat="1" x14ac:dyDescent="0.4">
      <c r="A21" s="366"/>
      <c r="B21" s="367">
        <v>242891</v>
      </c>
      <c r="C21" s="366" t="s">
        <v>11</v>
      </c>
      <c r="D21" s="366" t="s">
        <v>11</v>
      </c>
      <c r="E21" s="240" t="s">
        <v>1377</v>
      </c>
      <c r="F21" s="231">
        <v>4000</v>
      </c>
      <c r="G21" s="230" t="s">
        <v>11</v>
      </c>
      <c r="H21" s="230" t="s">
        <v>11</v>
      </c>
      <c r="I21" s="230" t="s">
        <v>11</v>
      </c>
    </row>
    <row r="22" spans="1:10" s="209" customFormat="1" x14ac:dyDescent="0.4">
      <c r="A22" s="366"/>
      <c r="B22" s="367"/>
      <c r="C22" s="366" t="s">
        <v>11</v>
      </c>
      <c r="D22" s="366" t="s">
        <v>11</v>
      </c>
      <c r="E22" s="505" t="s">
        <v>1631</v>
      </c>
      <c r="F22" s="308">
        <v>3000</v>
      </c>
      <c r="G22" s="237">
        <v>243300</v>
      </c>
      <c r="H22" s="230">
        <v>48846225</v>
      </c>
      <c r="I22" s="230" t="s">
        <v>11</v>
      </c>
    </row>
    <row r="23" spans="1:10" s="209" customFormat="1" x14ac:dyDescent="0.4">
      <c r="A23" s="366"/>
      <c r="B23" s="367">
        <v>242905</v>
      </c>
      <c r="C23" s="366" t="s">
        <v>11</v>
      </c>
      <c r="D23" s="366" t="s">
        <v>11</v>
      </c>
      <c r="E23" s="505" t="s">
        <v>1634</v>
      </c>
      <c r="F23" s="308">
        <v>7200</v>
      </c>
      <c r="G23" s="230" t="s">
        <v>11</v>
      </c>
      <c r="H23" s="230" t="s">
        <v>11</v>
      </c>
      <c r="I23" s="230" t="s">
        <v>11</v>
      </c>
    </row>
    <row r="24" spans="1:10" s="209" customFormat="1" x14ac:dyDescent="0.4">
      <c r="A24" s="366"/>
      <c r="B24" s="367">
        <v>243292</v>
      </c>
      <c r="C24" s="366" t="s">
        <v>11</v>
      </c>
      <c r="D24" s="366" t="s">
        <v>11</v>
      </c>
      <c r="E24" s="505" t="s">
        <v>2085</v>
      </c>
      <c r="F24" s="308">
        <v>132000</v>
      </c>
      <c r="G24" s="230" t="s">
        <v>11</v>
      </c>
      <c r="H24" s="230" t="s">
        <v>11</v>
      </c>
      <c r="I24" s="230" t="s">
        <v>11</v>
      </c>
    </row>
    <row r="25" spans="1:10" s="209" customFormat="1" x14ac:dyDescent="0.4">
      <c r="A25" s="366"/>
      <c r="B25" s="367"/>
      <c r="C25" s="366" t="s">
        <v>11</v>
      </c>
      <c r="D25" s="366" t="s">
        <v>11</v>
      </c>
      <c r="E25" s="505" t="s">
        <v>1984</v>
      </c>
      <c r="F25" s="308">
        <v>80400</v>
      </c>
      <c r="G25" s="230" t="s">
        <v>11</v>
      </c>
      <c r="H25" s="230" t="s">
        <v>11</v>
      </c>
      <c r="I25" s="230" t="s">
        <v>11</v>
      </c>
    </row>
    <row r="26" spans="1:10" s="209" customFormat="1" x14ac:dyDescent="0.4">
      <c r="A26" s="366"/>
      <c r="B26" s="367"/>
      <c r="C26" s="366" t="s">
        <v>11</v>
      </c>
      <c r="D26" s="366" t="s">
        <v>11</v>
      </c>
      <c r="E26" s="505" t="s">
        <v>1983</v>
      </c>
      <c r="F26" s="308">
        <v>47400</v>
      </c>
      <c r="G26" s="230" t="s">
        <v>11</v>
      </c>
      <c r="H26" s="230" t="s">
        <v>11</v>
      </c>
      <c r="I26" s="230" t="s">
        <v>11</v>
      </c>
    </row>
    <row r="27" spans="1:10" s="209" customFormat="1" x14ac:dyDescent="0.4">
      <c r="A27" s="366"/>
      <c r="B27" s="367"/>
      <c r="C27" s="366" t="s">
        <v>11</v>
      </c>
      <c r="D27" s="366" t="s">
        <v>11</v>
      </c>
      <c r="E27" s="505" t="s">
        <v>2142</v>
      </c>
      <c r="F27" s="308">
        <v>65000</v>
      </c>
      <c r="G27" s="237">
        <v>243334</v>
      </c>
      <c r="H27" s="230">
        <v>49392750</v>
      </c>
      <c r="I27" s="230" t="s">
        <v>11</v>
      </c>
    </row>
    <row r="28" spans="1:10" s="209" customFormat="1" x14ac:dyDescent="0.4">
      <c r="A28" s="366"/>
      <c r="B28" s="367"/>
      <c r="C28" s="366" t="s">
        <v>11</v>
      </c>
      <c r="D28" s="366" t="s">
        <v>11</v>
      </c>
      <c r="E28" s="505" t="s">
        <v>2210</v>
      </c>
      <c r="F28" s="308">
        <v>60200</v>
      </c>
      <c r="G28" s="230" t="s">
        <v>11</v>
      </c>
      <c r="H28" s="230" t="s">
        <v>11</v>
      </c>
      <c r="I28" s="230" t="s">
        <v>11</v>
      </c>
    </row>
    <row r="29" spans="1:10" s="209" customFormat="1" x14ac:dyDescent="0.4">
      <c r="A29" s="366"/>
      <c r="B29" s="367">
        <v>243332</v>
      </c>
      <c r="C29" s="366" t="s">
        <v>11</v>
      </c>
      <c r="D29" s="366" t="s">
        <v>11</v>
      </c>
      <c r="E29" s="505" t="s">
        <v>2559</v>
      </c>
      <c r="F29" s="308">
        <v>10000</v>
      </c>
      <c r="G29" s="230" t="s">
        <v>11</v>
      </c>
      <c r="H29" s="230" t="s">
        <v>11</v>
      </c>
      <c r="I29" s="230" t="s">
        <v>11</v>
      </c>
    </row>
    <row r="30" spans="1:10" s="209" customFormat="1" x14ac:dyDescent="0.4">
      <c r="A30" s="366"/>
      <c r="B30" s="367">
        <v>243367</v>
      </c>
      <c r="C30" s="366" t="s">
        <v>11</v>
      </c>
      <c r="D30" s="366" t="s">
        <v>11</v>
      </c>
      <c r="E30" s="391" t="s">
        <v>2597</v>
      </c>
      <c r="F30" s="242">
        <v>81900</v>
      </c>
      <c r="G30" s="368"/>
      <c r="H30" s="368"/>
      <c r="I30" s="242"/>
    </row>
    <row r="31" spans="1:10" s="209" customFormat="1" x14ac:dyDescent="0.4">
      <c r="A31" s="366"/>
      <c r="B31" s="367"/>
      <c r="C31" s="366"/>
      <c r="D31" s="366"/>
      <c r="E31" s="391"/>
      <c r="F31" s="242"/>
      <c r="G31" s="368"/>
      <c r="H31" s="368"/>
      <c r="I31" s="242"/>
    </row>
    <row r="32" spans="1:10" s="393" customFormat="1" x14ac:dyDescent="0.4">
      <c r="A32" s="210">
        <v>3</v>
      </c>
      <c r="B32" s="326">
        <v>243166</v>
      </c>
      <c r="C32" s="210" t="s">
        <v>358</v>
      </c>
      <c r="D32" s="210" t="s">
        <v>292</v>
      </c>
      <c r="E32" s="648" t="s">
        <v>359</v>
      </c>
      <c r="F32" s="259">
        <v>917000</v>
      </c>
      <c r="G32" s="305">
        <v>243298</v>
      </c>
      <c r="H32" s="211">
        <v>23779048</v>
      </c>
      <c r="I32" s="649" t="s">
        <v>363</v>
      </c>
      <c r="J32" s="392">
        <f>F32</f>
        <v>917000</v>
      </c>
    </row>
    <row r="33" spans="1:10" s="263" customFormat="1" x14ac:dyDescent="0.4">
      <c r="A33" s="228"/>
      <c r="B33" s="261"/>
      <c r="C33" s="228"/>
      <c r="D33" s="228"/>
      <c r="E33" s="228"/>
      <c r="F33" s="233"/>
      <c r="G33" s="234"/>
      <c r="H33" s="228"/>
      <c r="I33" s="104"/>
      <c r="J33" s="394"/>
    </row>
    <row r="34" spans="1:10" s="263" customFormat="1" x14ac:dyDescent="0.4">
      <c r="A34" s="228">
        <v>4</v>
      </c>
      <c r="B34" s="261">
        <v>243180</v>
      </c>
      <c r="C34" s="228" t="s">
        <v>568</v>
      </c>
      <c r="D34" s="228" t="s">
        <v>292</v>
      </c>
      <c r="E34" s="228" t="s">
        <v>569</v>
      </c>
      <c r="F34" s="233">
        <v>200000</v>
      </c>
      <c r="G34" s="234"/>
      <c r="H34" s="228"/>
      <c r="I34" s="104"/>
      <c r="J34" s="394"/>
    </row>
    <row r="35" spans="1:10" s="263" customFormat="1" x14ac:dyDescent="0.4">
      <c r="A35" s="228"/>
      <c r="B35" s="261">
        <v>243284</v>
      </c>
      <c r="C35" s="68" t="s">
        <v>11</v>
      </c>
      <c r="D35" s="68" t="s">
        <v>11</v>
      </c>
      <c r="E35" s="228" t="s">
        <v>2733</v>
      </c>
      <c r="F35" s="233">
        <v>150000</v>
      </c>
      <c r="G35" s="234"/>
      <c r="H35" s="228"/>
      <c r="I35" s="104" t="s">
        <v>2734</v>
      </c>
      <c r="J35" s="394"/>
    </row>
    <row r="36" spans="1:10" s="263" customFormat="1" x14ac:dyDescent="0.4">
      <c r="A36" s="228"/>
      <c r="B36" s="261"/>
      <c r="C36" s="68" t="s">
        <v>11</v>
      </c>
      <c r="D36" s="68" t="s">
        <v>11</v>
      </c>
      <c r="E36" s="211" t="s">
        <v>570</v>
      </c>
      <c r="F36" s="259">
        <v>300000</v>
      </c>
      <c r="G36" s="305">
        <v>243298</v>
      </c>
      <c r="H36" s="211">
        <v>23779045</v>
      </c>
      <c r="I36" s="212" t="s">
        <v>487</v>
      </c>
      <c r="J36" s="394">
        <f>F36</f>
        <v>300000</v>
      </c>
    </row>
    <row r="37" spans="1:10" s="263" customFormat="1" x14ac:dyDescent="0.4">
      <c r="A37" s="228"/>
      <c r="B37" s="261"/>
      <c r="C37" s="68" t="s">
        <v>11</v>
      </c>
      <c r="D37" s="68" t="s">
        <v>11</v>
      </c>
      <c r="E37" s="228"/>
      <c r="F37" s="233"/>
      <c r="G37" s="234"/>
      <c r="H37" s="228"/>
      <c r="I37" s="104"/>
      <c r="J37" s="394"/>
    </row>
    <row r="38" spans="1:10" s="263" customFormat="1" x14ac:dyDescent="0.4">
      <c r="A38" s="228"/>
      <c r="B38" s="261"/>
      <c r="C38" s="68" t="s">
        <v>11</v>
      </c>
      <c r="D38" s="68" t="s">
        <v>11</v>
      </c>
      <c r="E38" s="228"/>
      <c r="F38" s="233"/>
      <c r="G38" s="234"/>
      <c r="H38" s="228"/>
      <c r="I38" s="104"/>
      <c r="J38" s="394"/>
    </row>
    <row r="39" spans="1:10" s="263" customFormat="1" x14ac:dyDescent="0.4">
      <c r="A39" s="228"/>
      <c r="B39" s="261"/>
      <c r="C39" s="68"/>
      <c r="D39" s="68"/>
      <c r="E39" s="228"/>
      <c r="F39" s="233"/>
      <c r="G39" s="234"/>
      <c r="H39" s="228"/>
      <c r="I39" s="104"/>
      <c r="J39" s="394"/>
    </row>
    <row r="40" spans="1:10" s="263" customFormat="1" x14ac:dyDescent="0.4">
      <c r="A40" s="228">
        <v>5</v>
      </c>
      <c r="B40" s="261">
        <v>243180</v>
      </c>
      <c r="C40" s="210" t="s">
        <v>590</v>
      </c>
      <c r="D40" s="210" t="s">
        <v>166</v>
      </c>
      <c r="E40" s="219" t="s">
        <v>591</v>
      </c>
      <c r="F40" s="308">
        <v>25800</v>
      </c>
      <c r="G40" s="217">
        <v>243195</v>
      </c>
      <c r="H40" s="219">
        <v>52410521</v>
      </c>
      <c r="I40" s="309" t="s">
        <v>487</v>
      </c>
      <c r="J40" s="394">
        <f>F40+F41+F42+F43</f>
        <v>558060</v>
      </c>
    </row>
    <row r="41" spans="1:10" s="263" customFormat="1" x14ac:dyDescent="0.4">
      <c r="A41" s="228"/>
      <c r="B41" s="261"/>
      <c r="C41" s="210" t="s">
        <v>11</v>
      </c>
      <c r="D41" s="210" t="s">
        <v>11</v>
      </c>
      <c r="E41" s="219" t="s">
        <v>592</v>
      </c>
      <c r="F41" s="308">
        <v>348000</v>
      </c>
      <c r="G41" s="217" t="s">
        <v>11</v>
      </c>
      <c r="H41" s="217" t="s">
        <v>11</v>
      </c>
      <c r="I41" s="217" t="s">
        <v>11</v>
      </c>
      <c r="J41" s="394"/>
    </row>
    <row r="42" spans="1:10" s="263" customFormat="1" x14ac:dyDescent="0.4">
      <c r="A42" s="228"/>
      <c r="B42" s="261">
        <v>243286</v>
      </c>
      <c r="C42" s="210" t="s">
        <v>11</v>
      </c>
      <c r="D42" s="210" t="s">
        <v>11</v>
      </c>
      <c r="E42" s="219" t="s">
        <v>2054</v>
      </c>
      <c r="F42" s="308">
        <v>114500</v>
      </c>
      <c r="G42" s="217">
        <v>243304</v>
      </c>
      <c r="H42" s="505">
        <v>48846242</v>
      </c>
      <c r="I42" s="217" t="s">
        <v>11</v>
      </c>
      <c r="J42" s="394"/>
    </row>
    <row r="43" spans="1:10" s="263" customFormat="1" x14ac:dyDescent="0.4">
      <c r="A43" s="228"/>
      <c r="B43" s="261">
        <v>243340</v>
      </c>
      <c r="C43" s="210" t="s">
        <v>11</v>
      </c>
      <c r="D43" s="210" t="s">
        <v>11</v>
      </c>
      <c r="E43" s="219" t="s">
        <v>2661</v>
      </c>
      <c r="F43" s="308">
        <v>69760</v>
      </c>
      <c r="G43" s="217">
        <v>243340</v>
      </c>
      <c r="H43" s="505" t="s">
        <v>2731</v>
      </c>
      <c r="I43" s="217" t="s">
        <v>11</v>
      </c>
      <c r="J43" s="394"/>
    </row>
    <row r="44" spans="1:10" s="263" customFormat="1" x14ac:dyDescent="0.4">
      <c r="A44" s="228"/>
      <c r="B44" s="261"/>
      <c r="C44" s="210" t="s">
        <v>11</v>
      </c>
      <c r="D44" s="210" t="s">
        <v>11</v>
      </c>
      <c r="E44" s="210" t="s">
        <v>2679</v>
      </c>
      <c r="F44" s="325">
        <v>59990</v>
      </c>
      <c r="G44" s="326"/>
      <c r="H44" s="388"/>
      <c r="I44" s="326"/>
      <c r="J44" s="394"/>
    </row>
    <row r="45" spans="1:10" s="263" customFormat="1" x14ac:dyDescent="0.4">
      <c r="A45" s="228"/>
      <c r="B45" s="261"/>
      <c r="C45" s="210" t="s">
        <v>11</v>
      </c>
      <c r="D45" s="210" t="s">
        <v>11</v>
      </c>
      <c r="E45" s="210" t="s">
        <v>2660</v>
      </c>
      <c r="F45" s="325"/>
      <c r="G45" s="326"/>
      <c r="H45" s="388"/>
      <c r="I45" s="326"/>
      <c r="J45" s="394"/>
    </row>
    <row r="46" spans="1:10" s="263" customFormat="1" x14ac:dyDescent="0.4">
      <c r="A46" s="228"/>
      <c r="B46" s="261"/>
      <c r="C46" s="210" t="s">
        <v>11</v>
      </c>
      <c r="D46" s="210" t="s">
        <v>11</v>
      </c>
      <c r="E46" s="210"/>
      <c r="F46" s="325"/>
      <c r="G46" s="326"/>
      <c r="H46" s="388"/>
      <c r="I46" s="326"/>
      <c r="J46" s="394"/>
    </row>
    <row r="47" spans="1:10" s="263" customFormat="1" x14ac:dyDescent="0.4">
      <c r="A47" s="228"/>
      <c r="B47" s="261"/>
      <c r="C47" s="210"/>
      <c r="D47" s="210"/>
      <c r="E47" s="210"/>
      <c r="F47" s="325"/>
      <c r="G47" s="326"/>
      <c r="H47" s="388"/>
      <c r="I47" s="326"/>
      <c r="J47" s="394"/>
    </row>
    <row r="48" spans="1:10" s="263" customFormat="1" x14ac:dyDescent="0.4">
      <c r="A48" s="228"/>
      <c r="B48" s="261"/>
      <c r="C48" s="210"/>
      <c r="D48" s="210"/>
      <c r="E48" s="210"/>
      <c r="F48" s="325"/>
      <c r="G48" s="326"/>
      <c r="H48" s="388"/>
      <c r="I48" s="326"/>
      <c r="J48" s="394"/>
    </row>
    <row r="49" spans="1:10" s="263" customFormat="1" x14ac:dyDescent="0.4">
      <c r="A49" s="228"/>
      <c r="B49" s="261"/>
      <c r="C49" s="228"/>
      <c r="D49" s="68"/>
      <c r="E49" s="228"/>
      <c r="F49" s="233"/>
      <c r="G49" s="234"/>
      <c r="H49" s="228"/>
      <c r="I49" s="104"/>
      <c r="J49" s="394"/>
    </row>
    <row r="50" spans="1:10" s="263" customFormat="1" x14ac:dyDescent="0.4">
      <c r="A50" s="228">
        <v>6</v>
      </c>
      <c r="B50" s="261">
        <v>243188</v>
      </c>
      <c r="C50" s="228" t="s">
        <v>646</v>
      </c>
      <c r="D50" s="228" t="s">
        <v>292</v>
      </c>
      <c r="E50" s="230">
        <v>1160</v>
      </c>
      <c r="F50" s="231">
        <v>160000</v>
      </c>
      <c r="G50" s="237">
        <v>243200</v>
      </c>
      <c r="H50" s="230">
        <v>52410524</v>
      </c>
      <c r="I50" s="118" t="s">
        <v>745</v>
      </c>
      <c r="J50" s="394">
        <f>F50</f>
        <v>160000</v>
      </c>
    </row>
    <row r="51" spans="1:10" s="70" customFormat="1" x14ac:dyDescent="0.4">
      <c r="A51" s="68"/>
      <c r="B51" s="374"/>
      <c r="C51" s="68"/>
      <c r="D51" s="68"/>
      <c r="E51" s="256"/>
      <c r="F51" s="220"/>
      <c r="G51" s="69"/>
      <c r="H51" s="69"/>
      <c r="I51" s="220"/>
    </row>
    <row r="52" spans="1:10" s="70" customFormat="1" x14ac:dyDescent="0.4">
      <c r="A52" s="68">
        <v>7</v>
      </c>
      <c r="B52" s="374">
        <v>243194</v>
      </c>
      <c r="C52" s="68" t="s">
        <v>1224</v>
      </c>
      <c r="D52" s="68" t="s">
        <v>206</v>
      </c>
      <c r="E52" s="240" t="s">
        <v>746</v>
      </c>
      <c r="F52" s="231">
        <v>5000</v>
      </c>
      <c r="G52" s="232">
        <v>243202</v>
      </c>
      <c r="H52" s="230">
        <v>54210574</v>
      </c>
      <c r="I52" s="118" t="s">
        <v>487</v>
      </c>
      <c r="J52" s="389">
        <f>F52+F53+F54+F55+F56+F57+F58+F59</f>
        <v>622850</v>
      </c>
    </row>
    <row r="53" spans="1:10" s="70" customFormat="1" x14ac:dyDescent="0.4">
      <c r="A53" s="68"/>
      <c r="B53" s="374"/>
      <c r="C53" s="68" t="s">
        <v>11</v>
      </c>
      <c r="D53" s="68" t="s">
        <v>11</v>
      </c>
      <c r="E53" s="240" t="s">
        <v>1225</v>
      </c>
      <c r="F53" s="231">
        <v>180000</v>
      </c>
      <c r="G53" s="237" t="s">
        <v>1229</v>
      </c>
      <c r="H53" s="230">
        <v>53044961</v>
      </c>
      <c r="I53" s="118" t="s">
        <v>487</v>
      </c>
      <c r="J53" s="389"/>
    </row>
    <row r="54" spans="1:10" s="70" customFormat="1" x14ac:dyDescent="0.4">
      <c r="A54" s="68"/>
      <c r="B54" s="374"/>
      <c r="C54" s="68" t="s">
        <v>11</v>
      </c>
      <c r="D54" s="68" t="s">
        <v>11</v>
      </c>
      <c r="E54" s="240" t="s">
        <v>1226</v>
      </c>
      <c r="F54" s="231">
        <v>180500</v>
      </c>
      <c r="G54" s="217" t="s">
        <v>11</v>
      </c>
      <c r="H54" s="217" t="s">
        <v>11</v>
      </c>
      <c r="I54" s="217" t="s">
        <v>11</v>
      </c>
      <c r="J54" s="389"/>
    </row>
    <row r="55" spans="1:10" s="70" customFormat="1" x14ac:dyDescent="0.4">
      <c r="A55" s="68"/>
      <c r="B55" s="374"/>
      <c r="C55" s="68" t="s">
        <v>11</v>
      </c>
      <c r="D55" s="68" t="s">
        <v>11</v>
      </c>
      <c r="E55" s="240" t="s">
        <v>1227</v>
      </c>
      <c r="F55" s="231">
        <v>68800</v>
      </c>
      <c r="G55" s="217" t="s">
        <v>11</v>
      </c>
      <c r="H55" s="217" t="s">
        <v>11</v>
      </c>
      <c r="I55" s="217" t="s">
        <v>11</v>
      </c>
      <c r="J55" s="389"/>
    </row>
    <row r="56" spans="1:10" s="70" customFormat="1" x14ac:dyDescent="0.4">
      <c r="A56" s="68"/>
      <c r="B56" s="374"/>
      <c r="C56" s="68" t="s">
        <v>11</v>
      </c>
      <c r="D56" s="68" t="s">
        <v>11</v>
      </c>
      <c r="E56" s="240" t="s">
        <v>1228</v>
      </c>
      <c r="F56" s="231">
        <v>68800</v>
      </c>
      <c r="G56" s="217" t="s">
        <v>11</v>
      </c>
      <c r="H56" s="217" t="s">
        <v>11</v>
      </c>
      <c r="I56" s="217" t="s">
        <v>11</v>
      </c>
      <c r="J56" s="389"/>
    </row>
    <row r="57" spans="1:10" s="263" customFormat="1" x14ac:dyDescent="0.4">
      <c r="A57" s="228"/>
      <c r="B57" s="261">
        <v>243301</v>
      </c>
      <c r="C57" s="68" t="s">
        <v>11</v>
      </c>
      <c r="D57" s="68" t="s">
        <v>11</v>
      </c>
      <c r="E57" s="240" t="s">
        <v>2208</v>
      </c>
      <c r="F57" s="231">
        <v>79650</v>
      </c>
      <c r="G57" s="217">
        <v>243313</v>
      </c>
      <c r="H57" s="505">
        <v>48846300</v>
      </c>
      <c r="I57" s="217" t="s">
        <v>11</v>
      </c>
      <c r="J57" s="394"/>
    </row>
    <row r="58" spans="1:10" s="263" customFormat="1" x14ac:dyDescent="0.4">
      <c r="A58" s="228"/>
      <c r="B58" s="261"/>
      <c r="C58" s="68" t="s">
        <v>11</v>
      </c>
      <c r="D58" s="68" t="s">
        <v>11</v>
      </c>
      <c r="E58" s="240" t="s">
        <v>2209</v>
      </c>
      <c r="F58" s="231">
        <v>16800</v>
      </c>
      <c r="G58" s="217" t="s">
        <v>11</v>
      </c>
      <c r="H58" s="217" t="s">
        <v>11</v>
      </c>
      <c r="I58" s="217" t="s">
        <v>11</v>
      </c>
      <c r="J58" s="394"/>
    </row>
    <row r="59" spans="1:10" s="263" customFormat="1" x14ac:dyDescent="0.4">
      <c r="A59" s="228"/>
      <c r="B59" s="261"/>
      <c r="C59" s="68" t="s">
        <v>11</v>
      </c>
      <c r="D59" s="68" t="s">
        <v>11</v>
      </c>
      <c r="E59" s="240" t="s">
        <v>1989</v>
      </c>
      <c r="F59" s="231">
        <v>23300</v>
      </c>
      <c r="G59" s="217" t="s">
        <v>11</v>
      </c>
      <c r="H59" s="217" t="s">
        <v>11</v>
      </c>
      <c r="I59" s="217" t="s">
        <v>11</v>
      </c>
      <c r="J59" s="394"/>
    </row>
    <row r="60" spans="1:10" s="70" customFormat="1" x14ac:dyDescent="0.4">
      <c r="A60" s="68"/>
      <c r="B60" s="374"/>
      <c r="C60" s="68"/>
      <c r="D60" s="68"/>
      <c r="E60" s="256"/>
      <c r="F60" s="220"/>
      <c r="G60" s="69"/>
      <c r="H60" s="69"/>
      <c r="I60" s="220"/>
    </row>
    <row r="61" spans="1:10" s="70" customFormat="1" x14ac:dyDescent="0.4">
      <c r="A61" s="68">
        <v>8</v>
      </c>
      <c r="B61" s="374">
        <v>243214</v>
      </c>
      <c r="C61" s="68" t="s">
        <v>886</v>
      </c>
      <c r="D61" s="68" t="s">
        <v>206</v>
      </c>
      <c r="E61" s="256" t="s">
        <v>722</v>
      </c>
      <c r="F61" s="220">
        <v>14980</v>
      </c>
      <c r="G61" s="69"/>
      <c r="H61" s="69"/>
      <c r="I61" s="220"/>
    </row>
    <row r="62" spans="1:10" s="70" customFormat="1" x14ac:dyDescent="0.4">
      <c r="A62" s="68"/>
      <c r="B62" s="374"/>
      <c r="C62" s="68"/>
      <c r="D62" s="68"/>
      <c r="E62" s="256"/>
      <c r="F62" s="220"/>
      <c r="G62" s="69"/>
      <c r="H62" s="69"/>
      <c r="I62" s="220"/>
    </row>
    <row r="63" spans="1:10" s="70" customFormat="1" x14ac:dyDescent="0.4">
      <c r="A63" s="68">
        <v>9</v>
      </c>
      <c r="B63" s="374">
        <v>243222</v>
      </c>
      <c r="C63" s="68" t="s">
        <v>975</v>
      </c>
      <c r="D63" s="395" t="s">
        <v>976</v>
      </c>
      <c r="E63" s="256" t="s">
        <v>977</v>
      </c>
      <c r="F63" s="220">
        <v>963000</v>
      </c>
      <c r="G63" s="69"/>
      <c r="H63" s="69"/>
      <c r="I63" s="396" t="s">
        <v>978</v>
      </c>
    </row>
    <row r="64" spans="1:10" s="70" customFormat="1" x14ac:dyDescent="0.4">
      <c r="A64" s="68"/>
      <c r="B64" s="374"/>
      <c r="C64" s="68"/>
      <c r="D64" s="68"/>
      <c r="E64" s="256"/>
      <c r="F64" s="220"/>
      <c r="G64" s="69"/>
      <c r="H64" s="69"/>
      <c r="I64" s="220"/>
    </row>
    <row r="65" spans="1:10" s="70" customFormat="1" ht="21" x14ac:dyDescent="0.45">
      <c r="A65" s="68">
        <v>10</v>
      </c>
      <c r="B65" s="374"/>
      <c r="C65" s="66" t="s">
        <v>1946</v>
      </c>
      <c r="D65" s="68" t="s">
        <v>1220</v>
      </c>
      <c r="E65" s="397" t="s">
        <v>1221</v>
      </c>
      <c r="F65" s="398">
        <v>30800</v>
      </c>
      <c r="G65" s="399">
        <v>243228</v>
      </c>
      <c r="H65" s="400">
        <v>53044956</v>
      </c>
      <c r="I65" s="327" t="s">
        <v>487</v>
      </c>
      <c r="J65" s="389">
        <f>F65+F66</f>
        <v>37400</v>
      </c>
    </row>
    <row r="66" spans="1:10" s="70" customFormat="1" ht="21" x14ac:dyDescent="0.45">
      <c r="A66" s="68"/>
      <c r="B66" s="374"/>
      <c r="C66" s="66"/>
      <c r="D66" s="68"/>
      <c r="E66" s="397" t="s">
        <v>1947</v>
      </c>
      <c r="F66" s="398">
        <v>6600</v>
      </c>
      <c r="G66" s="399">
        <v>243276</v>
      </c>
      <c r="H66" s="400">
        <v>53664295</v>
      </c>
      <c r="I66" s="327" t="s">
        <v>487</v>
      </c>
      <c r="J66" s="389"/>
    </row>
    <row r="67" spans="1:10" s="70" customFormat="1" ht="21" x14ac:dyDescent="0.45">
      <c r="A67" s="68"/>
      <c r="B67" s="374"/>
      <c r="C67" s="66"/>
      <c r="D67" s="68"/>
      <c r="E67" s="397"/>
      <c r="F67" s="398"/>
      <c r="G67" s="399"/>
      <c r="H67" s="400"/>
      <c r="I67" s="327"/>
      <c r="J67" s="389"/>
    </row>
    <row r="68" spans="1:10" s="70" customFormat="1" x14ac:dyDescent="0.4">
      <c r="A68" s="68"/>
      <c r="B68" s="374"/>
      <c r="C68" s="68"/>
      <c r="D68" s="68"/>
      <c r="E68" s="256"/>
      <c r="F68" s="220"/>
      <c r="G68" s="69"/>
      <c r="H68" s="69"/>
      <c r="I68" s="220"/>
    </row>
    <row r="69" spans="1:10" s="70" customFormat="1" x14ac:dyDescent="0.4">
      <c r="A69" s="68">
        <v>11</v>
      </c>
      <c r="B69" s="374">
        <v>243251</v>
      </c>
      <c r="C69" s="68" t="s">
        <v>1369</v>
      </c>
      <c r="D69" s="68" t="s">
        <v>1370</v>
      </c>
      <c r="E69" s="256" t="s">
        <v>1371</v>
      </c>
      <c r="F69" s="220">
        <v>2415000</v>
      </c>
      <c r="G69" s="69"/>
      <c r="H69" s="69"/>
      <c r="I69" s="220" t="s">
        <v>1372</v>
      </c>
    </row>
    <row r="70" spans="1:10" s="70" customFormat="1" x14ac:dyDescent="0.4">
      <c r="A70" s="68"/>
      <c r="B70" s="374"/>
      <c r="C70" s="68"/>
      <c r="D70" s="68"/>
      <c r="E70" s="256"/>
      <c r="F70" s="220"/>
      <c r="G70" s="69"/>
      <c r="H70" s="69"/>
      <c r="I70" s="220"/>
    </row>
    <row r="71" spans="1:10" s="70" customFormat="1" x14ac:dyDescent="0.4">
      <c r="A71" s="68">
        <v>12</v>
      </c>
      <c r="B71" s="374">
        <v>243225</v>
      </c>
      <c r="C71" s="68" t="s">
        <v>1378</v>
      </c>
      <c r="D71" s="68" t="s">
        <v>1379</v>
      </c>
      <c r="E71" s="463" t="s">
        <v>1380</v>
      </c>
      <c r="F71" s="398">
        <v>10500</v>
      </c>
      <c r="G71" s="399">
        <v>243256</v>
      </c>
      <c r="H71" s="400">
        <v>53045067</v>
      </c>
      <c r="I71" s="398" t="s">
        <v>487</v>
      </c>
      <c r="J71" s="389">
        <f>F71</f>
        <v>10500</v>
      </c>
    </row>
    <row r="72" spans="1:10" s="263" customFormat="1" x14ac:dyDescent="0.4">
      <c r="A72" s="228"/>
      <c r="B72" s="261"/>
      <c r="C72" s="228"/>
      <c r="D72" s="228"/>
      <c r="E72" s="260" t="s">
        <v>1989</v>
      </c>
      <c r="F72" s="233">
        <v>23300</v>
      </c>
      <c r="G72" s="234"/>
      <c r="H72" s="446"/>
      <c r="I72" s="233"/>
      <c r="J72" s="394"/>
    </row>
    <row r="73" spans="1:10" s="70" customFormat="1" x14ac:dyDescent="0.4">
      <c r="A73" s="68"/>
      <c r="B73" s="374"/>
      <c r="C73" s="68"/>
      <c r="D73" s="68"/>
      <c r="E73" s="256"/>
      <c r="F73" s="220"/>
      <c r="G73" s="69"/>
      <c r="H73" s="69"/>
      <c r="I73" s="220"/>
    </row>
    <row r="74" spans="1:10" s="70" customFormat="1" x14ac:dyDescent="0.4">
      <c r="A74" s="68">
        <v>13</v>
      </c>
      <c r="B74" s="374">
        <v>243225</v>
      </c>
      <c r="C74" s="68" t="s">
        <v>1381</v>
      </c>
      <c r="D74" s="68" t="s">
        <v>1379</v>
      </c>
      <c r="E74" s="256" t="s">
        <v>1382</v>
      </c>
      <c r="F74" s="220">
        <v>1800</v>
      </c>
      <c r="G74" s="69"/>
      <c r="H74" s="69"/>
      <c r="I74" s="220"/>
    </row>
    <row r="75" spans="1:10" s="70" customFormat="1" x14ac:dyDescent="0.4">
      <c r="A75" s="68"/>
      <c r="B75" s="374"/>
      <c r="C75" s="68" t="s">
        <v>11</v>
      </c>
      <c r="D75" s="68" t="s">
        <v>11</v>
      </c>
      <c r="E75" s="256"/>
      <c r="F75" s="220"/>
      <c r="G75" s="69"/>
      <c r="H75" s="69"/>
      <c r="I75" s="220"/>
    </row>
    <row r="76" spans="1:10" s="70" customFormat="1" x14ac:dyDescent="0.4">
      <c r="A76" s="68"/>
      <c r="B76" s="374"/>
      <c r="C76" s="68" t="s">
        <v>11</v>
      </c>
      <c r="D76" s="68" t="s">
        <v>11</v>
      </c>
      <c r="E76" s="256"/>
      <c r="F76" s="220"/>
      <c r="G76" s="69"/>
      <c r="H76" s="69"/>
      <c r="I76" s="220"/>
    </row>
    <row r="77" spans="1:10" s="70" customFormat="1" x14ac:dyDescent="0.4">
      <c r="A77" s="68"/>
      <c r="B77" s="374"/>
      <c r="C77" s="68"/>
      <c r="D77" s="68"/>
      <c r="E77" s="256"/>
      <c r="F77" s="220"/>
      <c r="G77" s="69"/>
      <c r="H77" s="69"/>
      <c r="I77" s="220"/>
    </row>
    <row r="78" spans="1:10" s="70" customFormat="1" x14ac:dyDescent="0.4">
      <c r="A78" s="68"/>
      <c r="B78" s="374"/>
      <c r="C78" s="68"/>
      <c r="D78" s="68"/>
      <c r="E78" s="256"/>
      <c r="F78" s="220"/>
      <c r="G78" s="69"/>
      <c r="H78" s="69"/>
      <c r="I78" s="220"/>
    </row>
    <row r="79" spans="1:10" s="70" customFormat="1" x14ac:dyDescent="0.4">
      <c r="A79" s="68">
        <v>14</v>
      </c>
      <c r="B79" s="374">
        <v>243269</v>
      </c>
      <c r="C79" s="68" t="s">
        <v>1604</v>
      </c>
      <c r="D79" s="68" t="s">
        <v>11</v>
      </c>
      <c r="E79" s="240" t="s">
        <v>1605</v>
      </c>
      <c r="F79" s="231">
        <v>127776</v>
      </c>
      <c r="G79" s="232">
        <v>243305</v>
      </c>
      <c r="H79" s="241">
        <v>48846247</v>
      </c>
      <c r="I79" s="118" t="s">
        <v>487</v>
      </c>
      <c r="J79" s="389">
        <f>F79+F80+F81+F82+F83+F84+F85+F86+F87+F88+F89+F90</f>
        <v>494157</v>
      </c>
    </row>
    <row r="80" spans="1:10" s="70" customFormat="1" x14ac:dyDescent="0.4">
      <c r="A80" s="68"/>
      <c r="B80" s="374"/>
      <c r="C80" s="68" t="s">
        <v>11</v>
      </c>
      <c r="D80" s="68" t="s">
        <v>11</v>
      </c>
      <c r="E80" s="240" t="s">
        <v>1606</v>
      </c>
      <c r="F80" s="231">
        <v>2990</v>
      </c>
      <c r="G80" s="217" t="s">
        <v>11</v>
      </c>
      <c r="H80" s="217" t="s">
        <v>11</v>
      </c>
      <c r="I80" s="217" t="s">
        <v>11</v>
      </c>
    </row>
    <row r="81" spans="1:10" s="70" customFormat="1" x14ac:dyDescent="0.4">
      <c r="A81" s="68"/>
      <c r="B81" s="374"/>
      <c r="C81" s="68" t="s">
        <v>11</v>
      </c>
      <c r="D81" s="68" t="s">
        <v>11</v>
      </c>
      <c r="E81" s="240" t="s">
        <v>1607</v>
      </c>
      <c r="F81" s="231">
        <v>27900</v>
      </c>
      <c r="G81" s="217" t="s">
        <v>11</v>
      </c>
      <c r="H81" s="217" t="s">
        <v>11</v>
      </c>
      <c r="I81" s="217" t="s">
        <v>11</v>
      </c>
    </row>
    <row r="82" spans="1:10" s="70" customFormat="1" x14ac:dyDescent="0.4">
      <c r="A82" s="68"/>
      <c r="B82" s="374"/>
      <c r="C82" s="68" t="s">
        <v>11</v>
      </c>
      <c r="D82" s="68" t="s">
        <v>11</v>
      </c>
      <c r="E82" s="240" t="s">
        <v>723</v>
      </c>
      <c r="F82" s="231">
        <v>27900</v>
      </c>
      <c r="G82" s="217" t="s">
        <v>11</v>
      </c>
      <c r="H82" s="217" t="s">
        <v>11</v>
      </c>
      <c r="I82" s="217" t="s">
        <v>11</v>
      </c>
    </row>
    <row r="83" spans="1:10" s="70" customFormat="1" x14ac:dyDescent="0.4">
      <c r="A83" s="68"/>
      <c r="B83" s="374"/>
      <c r="C83" s="68" t="s">
        <v>11</v>
      </c>
      <c r="D83" s="68" t="s">
        <v>11</v>
      </c>
      <c r="E83" s="240" t="s">
        <v>720</v>
      </c>
      <c r="F83" s="231">
        <v>24900</v>
      </c>
      <c r="G83" s="217" t="s">
        <v>11</v>
      </c>
      <c r="H83" s="217" t="s">
        <v>11</v>
      </c>
      <c r="I83" s="217" t="s">
        <v>11</v>
      </c>
    </row>
    <row r="84" spans="1:10" s="70" customFormat="1" x14ac:dyDescent="0.4">
      <c r="A84" s="68"/>
      <c r="B84" s="374">
        <v>243270</v>
      </c>
      <c r="C84" s="68" t="s">
        <v>11</v>
      </c>
      <c r="D84" s="68" t="s">
        <v>11</v>
      </c>
      <c r="E84" s="240" t="s">
        <v>1616</v>
      </c>
      <c r="F84" s="231">
        <v>12750</v>
      </c>
      <c r="G84" s="217" t="s">
        <v>11</v>
      </c>
      <c r="H84" s="217" t="s">
        <v>11</v>
      </c>
      <c r="I84" s="217" t="s">
        <v>11</v>
      </c>
    </row>
    <row r="85" spans="1:10" s="70" customFormat="1" x14ac:dyDescent="0.4">
      <c r="A85" s="68"/>
      <c r="B85" s="374"/>
      <c r="C85" s="68" t="s">
        <v>11</v>
      </c>
      <c r="D85" s="68" t="s">
        <v>11</v>
      </c>
      <c r="E85" s="240" t="s">
        <v>1106</v>
      </c>
      <c r="F85" s="231">
        <v>4890</v>
      </c>
      <c r="G85" s="217" t="s">
        <v>11</v>
      </c>
      <c r="H85" s="217" t="s">
        <v>11</v>
      </c>
      <c r="I85" s="217" t="s">
        <v>11</v>
      </c>
    </row>
    <row r="86" spans="1:10" s="70" customFormat="1" x14ac:dyDescent="0.4">
      <c r="A86" s="68"/>
      <c r="B86" s="374"/>
      <c r="C86" s="68" t="s">
        <v>11</v>
      </c>
      <c r="D86" s="68" t="s">
        <v>11</v>
      </c>
      <c r="E86" s="240" t="s">
        <v>1630</v>
      </c>
      <c r="F86" s="231">
        <v>2990</v>
      </c>
      <c r="G86" s="217" t="s">
        <v>11</v>
      </c>
      <c r="H86" s="217" t="s">
        <v>11</v>
      </c>
      <c r="I86" s="217" t="s">
        <v>11</v>
      </c>
    </row>
    <row r="87" spans="1:10" s="70" customFormat="1" x14ac:dyDescent="0.4">
      <c r="A87" s="68"/>
      <c r="B87" s="374"/>
      <c r="C87" s="68" t="s">
        <v>11</v>
      </c>
      <c r="D87" s="68" t="s">
        <v>11</v>
      </c>
      <c r="E87" s="240" t="s">
        <v>1280</v>
      </c>
      <c r="F87" s="231">
        <v>32170</v>
      </c>
      <c r="G87" s="217" t="s">
        <v>11</v>
      </c>
      <c r="H87" s="217" t="s">
        <v>11</v>
      </c>
      <c r="I87" s="217" t="s">
        <v>11</v>
      </c>
    </row>
    <row r="88" spans="1:10" s="70" customFormat="1" x14ac:dyDescent="0.4">
      <c r="A88" s="68"/>
      <c r="B88" s="374"/>
      <c r="C88" s="68" t="s">
        <v>11</v>
      </c>
      <c r="D88" s="68" t="s">
        <v>11</v>
      </c>
      <c r="E88" s="240" t="s">
        <v>1730</v>
      </c>
      <c r="F88" s="231">
        <v>107000</v>
      </c>
      <c r="G88" s="217" t="s">
        <v>11</v>
      </c>
      <c r="H88" s="217" t="s">
        <v>11</v>
      </c>
      <c r="I88" s="217" t="s">
        <v>11</v>
      </c>
    </row>
    <row r="89" spans="1:10" s="70" customFormat="1" x14ac:dyDescent="0.4">
      <c r="A89" s="68"/>
      <c r="B89" s="374">
        <v>243301</v>
      </c>
      <c r="C89" s="68" t="s">
        <v>11</v>
      </c>
      <c r="D89" s="68" t="s">
        <v>11</v>
      </c>
      <c r="E89" s="240" t="s">
        <v>1286</v>
      </c>
      <c r="F89" s="231">
        <v>27900</v>
      </c>
      <c r="G89" s="217" t="s">
        <v>11</v>
      </c>
      <c r="H89" s="217" t="s">
        <v>11</v>
      </c>
      <c r="I89" s="217" t="s">
        <v>11</v>
      </c>
    </row>
    <row r="90" spans="1:10" s="70" customFormat="1" x14ac:dyDescent="0.4">
      <c r="A90" s="68"/>
      <c r="B90" s="374"/>
      <c r="C90" s="68" t="s">
        <v>11</v>
      </c>
      <c r="D90" s="68" t="s">
        <v>11</v>
      </c>
      <c r="E90" s="240" t="s">
        <v>2211</v>
      </c>
      <c r="F90" s="231">
        <v>94991</v>
      </c>
      <c r="G90" s="217" t="s">
        <v>11</v>
      </c>
      <c r="H90" s="217" t="s">
        <v>11</v>
      </c>
      <c r="I90" s="217" t="s">
        <v>11</v>
      </c>
    </row>
    <row r="91" spans="1:10" s="263" customFormat="1" x14ac:dyDescent="0.4">
      <c r="A91" s="228"/>
      <c r="B91" s="261">
        <v>243322</v>
      </c>
      <c r="C91" s="68" t="s">
        <v>11</v>
      </c>
      <c r="D91" s="68" t="s">
        <v>11</v>
      </c>
      <c r="E91" s="260" t="s">
        <v>2377</v>
      </c>
      <c r="F91" s="233">
        <v>3180</v>
      </c>
      <c r="G91" s="326"/>
      <c r="H91" s="326"/>
      <c r="I91" s="326"/>
    </row>
    <row r="92" spans="1:10" s="263" customFormat="1" x14ac:dyDescent="0.4">
      <c r="A92" s="228"/>
      <c r="B92" s="261"/>
      <c r="C92" s="228"/>
      <c r="D92" s="228"/>
      <c r="E92" s="260"/>
      <c r="F92" s="233"/>
      <c r="G92" s="326"/>
      <c r="H92" s="326"/>
      <c r="I92" s="326"/>
    </row>
    <row r="93" spans="1:10" s="263" customFormat="1" x14ac:dyDescent="0.4">
      <c r="A93" s="228"/>
      <c r="B93" s="261"/>
      <c r="C93" s="228"/>
      <c r="D93" s="228"/>
      <c r="E93" s="260"/>
      <c r="F93" s="233"/>
      <c r="G93" s="326"/>
      <c r="H93" s="326"/>
      <c r="I93" s="326"/>
    </row>
    <row r="94" spans="1:10" s="70" customFormat="1" x14ac:dyDescent="0.4">
      <c r="A94" s="68"/>
      <c r="B94" s="374"/>
      <c r="C94" s="68"/>
      <c r="D94" s="68"/>
      <c r="E94" s="256"/>
      <c r="F94" s="220"/>
      <c r="G94" s="69"/>
      <c r="H94" s="69"/>
      <c r="I94" s="220"/>
    </row>
    <row r="95" spans="1:10" s="70" customFormat="1" x14ac:dyDescent="0.4">
      <c r="A95" s="68">
        <v>15</v>
      </c>
      <c r="B95" s="374">
        <v>243271</v>
      </c>
      <c r="C95" s="68" t="s">
        <v>1717</v>
      </c>
      <c r="D95" s="68" t="s">
        <v>11</v>
      </c>
      <c r="E95" s="662" t="s">
        <v>1718</v>
      </c>
      <c r="F95" s="118">
        <v>659000</v>
      </c>
      <c r="G95" s="237">
        <v>243276</v>
      </c>
      <c r="H95" s="230">
        <v>23779043</v>
      </c>
      <c r="I95" s="118" t="s">
        <v>487</v>
      </c>
      <c r="J95" s="389">
        <f>F95</f>
        <v>659000</v>
      </c>
    </row>
    <row r="96" spans="1:10" s="70" customFormat="1" x14ac:dyDescent="0.4">
      <c r="A96" s="68"/>
      <c r="B96" s="374"/>
      <c r="C96" s="68"/>
      <c r="D96" s="68"/>
      <c r="E96" s="256"/>
      <c r="F96" s="204"/>
      <c r="G96" s="68"/>
      <c r="H96" s="68"/>
      <c r="I96" s="204"/>
    </row>
    <row r="97" spans="1:12" s="70" customFormat="1" x14ac:dyDescent="0.4">
      <c r="A97" s="68">
        <v>16</v>
      </c>
      <c r="B97" s="374">
        <v>243285</v>
      </c>
      <c r="C97" s="68" t="s">
        <v>2007</v>
      </c>
      <c r="D97" s="68" t="s">
        <v>11</v>
      </c>
      <c r="E97" s="240" t="s">
        <v>2008</v>
      </c>
      <c r="F97" s="118">
        <v>39247.599999999999</v>
      </c>
      <c r="G97" s="237">
        <v>243311</v>
      </c>
      <c r="H97" s="230">
        <v>48846288</v>
      </c>
      <c r="I97" s="118" t="s">
        <v>487</v>
      </c>
      <c r="J97" s="389">
        <f>F97</f>
        <v>39247.599999999999</v>
      </c>
    </row>
    <row r="98" spans="1:12" s="70" customFormat="1" x14ac:dyDescent="0.4">
      <c r="A98" s="68"/>
      <c r="B98" s="374"/>
      <c r="C98" s="68"/>
      <c r="D98" s="68"/>
      <c r="E98" s="256"/>
      <c r="F98" s="220"/>
      <c r="G98" s="69"/>
      <c r="H98" s="69"/>
      <c r="I98" s="220"/>
    </row>
    <row r="99" spans="1:12" s="70" customFormat="1" x14ac:dyDescent="0.4">
      <c r="A99" s="68">
        <v>17</v>
      </c>
      <c r="B99" s="374">
        <v>243307</v>
      </c>
      <c r="C99" s="68" t="s">
        <v>2242</v>
      </c>
      <c r="D99" s="68" t="s">
        <v>11</v>
      </c>
      <c r="E99" s="240" t="s">
        <v>2159</v>
      </c>
      <c r="F99" s="231">
        <v>90000</v>
      </c>
      <c r="G99" s="232">
        <v>243322</v>
      </c>
      <c r="H99" s="230">
        <v>48846350</v>
      </c>
      <c r="I99" s="118" t="s">
        <v>487</v>
      </c>
      <c r="J99" s="389">
        <f>F99</f>
        <v>90000</v>
      </c>
    </row>
    <row r="100" spans="1:12" s="70" customFormat="1" x14ac:dyDescent="0.4">
      <c r="A100" s="68"/>
      <c r="B100" s="374"/>
      <c r="C100" s="68"/>
      <c r="D100" s="68"/>
      <c r="E100" s="256"/>
      <c r="F100" s="220"/>
      <c r="G100" s="69"/>
      <c r="H100" s="69"/>
      <c r="I100" s="220"/>
    </row>
    <row r="101" spans="1:12" s="70" customFormat="1" x14ac:dyDescent="0.4">
      <c r="A101" s="68">
        <v>18</v>
      </c>
      <c r="B101" s="374">
        <v>243322</v>
      </c>
      <c r="C101" s="68" t="s">
        <v>2376</v>
      </c>
      <c r="D101" s="68" t="s">
        <v>11</v>
      </c>
      <c r="E101" s="256" t="s">
        <v>2439</v>
      </c>
      <c r="F101" s="220">
        <v>196370</v>
      </c>
      <c r="G101" s="69"/>
      <c r="H101" s="69"/>
      <c r="I101" s="220"/>
    </row>
    <row r="102" spans="1:12" s="70" customFormat="1" x14ac:dyDescent="0.4">
      <c r="A102" s="68"/>
      <c r="B102" s="374"/>
      <c r="C102" s="68" t="s">
        <v>11</v>
      </c>
      <c r="D102" s="68" t="s">
        <v>11</v>
      </c>
      <c r="E102" s="256" t="s">
        <v>2437</v>
      </c>
      <c r="F102" s="220">
        <v>50880</v>
      </c>
      <c r="G102" s="69"/>
      <c r="H102" s="69"/>
      <c r="I102" s="220"/>
    </row>
    <row r="103" spans="1:12" s="70" customFormat="1" x14ac:dyDescent="0.4">
      <c r="A103" s="68"/>
      <c r="B103" s="374"/>
      <c r="C103" s="68" t="s">
        <v>11</v>
      </c>
      <c r="D103" s="68" t="s">
        <v>11</v>
      </c>
      <c r="E103" s="256" t="s">
        <v>1972</v>
      </c>
      <c r="F103" s="220">
        <v>50940</v>
      </c>
      <c r="G103" s="69"/>
      <c r="H103" s="69"/>
      <c r="I103" s="220"/>
    </row>
    <row r="104" spans="1:12" s="70" customFormat="1" x14ac:dyDescent="0.4">
      <c r="A104" s="68"/>
      <c r="B104" s="374"/>
      <c r="C104" s="68" t="s">
        <v>11</v>
      </c>
      <c r="D104" s="68" t="s">
        <v>11</v>
      </c>
      <c r="E104" s="256" t="s">
        <v>1954</v>
      </c>
      <c r="F104" s="220">
        <v>70645</v>
      </c>
      <c r="G104" s="69"/>
      <c r="H104" s="69"/>
      <c r="I104" s="220"/>
      <c r="L104" s="70" t="s">
        <v>13</v>
      </c>
    </row>
    <row r="105" spans="1:12" s="70" customFormat="1" x14ac:dyDescent="0.4">
      <c r="A105" s="68"/>
      <c r="B105" s="374"/>
      <c r="C105" s="68" t="s">
        <v>11</v>
      </c>
      <c r="D105" s="68" t="s">
        <v>11</v>
      </c>
      <c r="E105" s="256" t="s">
        <v>2438</v>
      </c>
      <c r="F105" s="220">
        <v>13600</v>
      </c>
      <c r="G105" s="69"/>
      <c r="H105" s="69"/>
      <c r="I105" s="220"/>
    </row>
    <row r="106" spans="1:12" s="70" customFormat="1" x14ac:dyDescent="0.4">
      <c r="A106" s="68"/>
      <c r="B106" s="374"/>
      <c r="C106" s="68"/>
      <c r="D106" s="68" t="s">
        <v>11</v>
      </c>
      <c r="E106" s="256" t="s">
        <v>2903</v>
      </c>
      <c r="F106" s="220">
        <v>1590</v>
      </c>
      <c r="G106" s="69"/>
      <c r="H106" s="69"/>
      <c r="I106" s="220"/>
    </row>
    <row r="107" spans="1:12" s="70" customFormat="1" x14ac:dyDescent="0.4">
      <c r="A107" s="68"/>
      <c r="B107" s="374"/>
      <c r="C107" s="68"/>
      <c r="D107" s="68"/>
      <c r="E107" s="256"/>
      <c r="F107" s="220"/>
      <c r="G107" s="69"/>
      <c r="H107" s="69"/>
      <c r="I107" s="220"/>
    </row>
    <row r="108" spans="1:12" s="70" customFormat="1" x14ac:dyDescent="0.4">
      <c r="A108" s="68"/>
      <c r="B108" s="374"/>
      <c r="C108" s="68"/>
      <c r="D108" s="68"/>
      <c r="E108" s="256"/>
      <c r="F108" s="220"/>
      <c r="G108" s="69"/>
      <c r="H108" s="69"/>
      <c r="I108" s="220"/>
    </row>
    <row r="109" spans="1:12" s="70" customFormat="1" x14ac:dyDescent="0.4">
      <c r="A109" s="68"/>
      <c r="B109" s="374"/>
      <c r="C109" s="68"/>
      <c r="D109" s="68"/>
      <c r="E109" s="256"/>
      <c r="F109" s="220"/>
      <c r="G109" s="69"/>
      <c r="H109" s="69"/>
      <c r="I109" s="220"/>
    </row>
    <row r="110" spans="1:12" s="70" customFormat="1" x14ac:dyDescent="0.4">
      <c r="A110" s="68"/>
      <c r="B110" s="374"/>
      <c r="C110" s="68"/>
      <c r="D110" s="68"/>
      <c r="E110" s="256"/>
      <c r="F110" s="220"/>
      <c r="G110" s="69"/>
      <c r="H110" s="69"/>
      <c r="I110" s="220"/>
    </row>
    <row r="111" spans="1:12" s="70" customFormat="1" x14ac:dyDescent="0.4">
      <c r="A111" s="68">
        <v>19</v>
      </c>
      <c r="B111" s="374">
        <v>243320</v>
      </c>
      <c r="C111" s="68" t="s">
        <v>2451</v>
      </c>
      <c r="D111" s="68" t="s">
        <v>11</v>
      </c>
      <c r="E111" s="68" t="s">
        <v>2452</v>
      </c>
      <c r="F111" s="220">
        <v>1216000</v>
      </c>
      <c r="G111" s="69"/>
      <c r="H111" s="69"/>
      <c r="I111" s="220"/>
    </row>
    <row r="112" spans="1:12" s="70" customFormat="1" x14ac:dyDescent="0.4">
      <c r="A112" s="68"/>
      <c r="B112" s="374"/>
      <c r="C112" s="68"/>
      <c r="D112" s="68"/>
      <c r="E112" s="68"/>
      <c r="F112" s="220"/>
      <c r="G112" s="69"/>
      <c r="H112" s="69"/>
      <c r="I112" s="220"/>
    </row>
    <row r="113" spans="1:10" s="70" customFormat="1" x14ac:dyDescent="0.4">
      <c r="A113" s="68">
        <v>20</v>
      </c>
      <c r="B113" s="374">
        <v>243341</v>
      </c>
      <c r="C113" s="68" t="s">
        <v>2677</v>
      </c>
      <c r="D113" s="68" t="s">
        <v>11</v>
      </c>
      <c r="E113" s="68" t="s">
        <v>2678</v>
      </c>
      <c r="F113" s="220">
        <v>458000</v>
      </c>
      <c r="G113" s="69"/>
      <c r="H113" s="69"/>
      <c r="I113" s="220"/>
    </row>
    <row r="114" spans="1:10" s="70" customFormat="1" x14ac:dyDescent="0.4">
      <c r="A114" s="68"/>
      <c r="B114" s="374"/>
      <c r="C114" s="68"/>
      <c r="D114" s="68"/>
      <c r="E114" s="68"/>
      <c r="F114" s="220"/>
      <c r="G114" s="69"/>
      <c r="H114" s="69"/>
      <c r="I114" s="220"/>
    </row>
    <row r="115" spans="1:10" s="70" customFormat="1" x14ac:dyDescent="0.4">
      <c r="A115" s="68"/>
      <c r="B115" s="374"/>
      <c r="C115" s="68"/>
      <c r="D115" s="68"/>
      <c r="E115" s="68"/>
      <c r="F115" s="220"/>
      <c r="G115" s="69"/>
      <c r="H115" s="69"/>
      <c r="I115" s="220"/>
    </row>
    <row r="116" spans="1:10" s="70" customFormat="1" x14ac:dyDescent="0.4">
      <c r="A116" s="68">
        <v>21</v>
      </c>
      <c r="B116" s="374">
        <v>243361</v>
      </c>
      <c r="C116" s="68" t="s">
        <v>2872</v>
      </c>
      <c r="D116" s="68"/>
      <c r="E116" s="68" t="s">
        <v>2873</v>
      </c>
      <c r="F116" s="220">
        <v>58850</v>
      </c>
      <c r="G116" s="69"/>
      <c r="H116" s="69"/>
      <c r="I116" s="220"/>
    </row>
    <row r="117" spans="1:10" s="70" customFormat="1" x14ac:dyDescent="0.4">
      <c r="A117" s="68"/>
      <c r="B117" s="374"/>
      <c r="C117" s="68"/>
      <c r="D117" s="68"/>
      <c r="E117" s="68" t="s">
        <v>2874</v>
      </c>
      <c r="F117" s="220">
        <v>181900</v>
      </c>
      <c r="G117" s="69"/>
      <c r="H117" s="69"/>
      <c r="I117" s="220"/>
    </row>
    <row r="118" spans="1:10" s="70" customFormat="1" x14ac:dyDescent="0.4">
      <c r="A118" s="68"/>
      <c r="B118" s="374"/>
      <c r="C118" s="68"/>
      <c r="D118" s="68"/>
      <c r="E118" s="68"/>
      <c r="F118" s="220"/>
      <c r="G118" s="69"/>
      <c r="H118" s="69"/>
      <c r="I118" s="220"/>
    </row>
    <row r="119" spans="1:10" s="70" customFormat="1" x14ac:dyDescent="0.4">
      <c r="A119" s="68">
        <v>22</v>
      </c>
      <c r="B119" s="374">
        <v>243367</v>
      </c>
      <c r="C119" s="68" t="s">
        <v>2904</v>
      </c>
      <c r="D119" s="68"/>
      <c r="E119" s="68" t="s">
        <v>2905</v>
      </c>
      <c r="F119" s="220">
        <v>66000</v>
      </c>
      <c r="G119" s="69"/>
      <c r="H119" s="69"/>
      <c r="I119" s="220"/>
    </row>
    <row r="120" spans="1:10" s="70" customFormat="1" x14ac:dyDescent="0.4">
      <c r="A120" s="68"/>
      <c r="B120" s="68"/>
      <c r="C120" s="69"/>
      <c r="D120" s="68"/>
      <c r="E120" s="68"/>
      <c r="F120" s="266">
        <f>SUM(F4:F99)</f>
        <v>9190554.5999999996</v>
      </c>
      <c r="G120" s="69"/>
      <c r="H120" s="69"/>
      <c r="I120" s="242">
        <f>F120-J120</f>
        <v>3979850</v>
      </c>
      <c r="J120" s="203">
        <f>SUM(J2:J99)</f>
        <v>5210704.5999999996</v>
      </c>
    </row>
    <row r="125" spans="1:10" x14ac:dyDescent="0.4">
      <c r="F125" s="224" t="s">
        <v>456</v>
      </c>
    </row>
    <row r="423" spans="11:11" x14ac:dyDescent="0.4">
      <c r="K423" s="223" t="s">
        <v>13</v>
      </c>
    </row>
  </sheetData>
  <autoFilter ref="A2:I5" xr:uid="{BF4AD777-F573-4A25-96F5-A59190B929CB}"/>
  <mergeCells count="1">
    <mergeCell ref="A1:I1"/>
  </mergeCells>
  <phoneticPr fontId="4" type="noConversion"/>
  <pageMargins left="0.11811023622047245" right="0.31496062992125984" top="0.74803149606299213" bottom="0.35433070866141736" header="0.31496062992125984" footer="0.31496062992125984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C231E-1F58-404D-B5E2-537DE2DD031B}">
  <dimension ref="A1:J19"/>
  <sheetViews>
    <sheetView workbookViewId="0">
      <selection activeCell="F19" sqref="F19"/>
    </sheetView>
  </sheetViews>
  <sheetFormatPr defaultRowHeight="21" x14ac:dyDescent="0.45"/>
  <cols>
    <col min="1" max="1" width="5" style="253" customWidth="1"/>
    <col min="2" max="2" width="7.5" style="253" customWidth="1"/>
    <col min="3" max="3" width="23.75" style="254" customWidth="1"/>
    <col min="4" max="4" width="12.375" style="254" customWidth="1"/>
    <col min="5" max="5" width="8.5" style="253" customWidth="1"/>
    <col min="6" max="6" width="8.5" style="255" customWidth="1"/>
    <col min="7" max="8" width="8.5" style="254" customWidth="1"/>
    <col min="9" max="9" width="8.5" style="255" customWidth="1"/>
    <col min="10" max="10" width="12" style="1" customWidth="1"/>
    <col min="11" max="16384" width="9" style="1"/>
  </cols>
  <sheetData>
    <row r="1" spans="1:10" s="401" customFormat="1" ht="29.25" x14ac:dyDescent="0.6">
      <c r="A1" s="796" t="s">
        <v>43</v>
      </c>
      <c r="B1" s="796"/>
      <c r="C1" s="796"/>
      <c r="D1" s="796"/>
      <c r="E1" s="796"/>
      <c r="F1" s="796"/>
      <c r="G1" s="796"/>
      <c r="H1" s="796"/>
      <c r="I1" s="796"/>
    </row>
    <row r="2" spans="1:10" s="402" customFormat="1" ht="23.25" x14ac:dyDescent="0.5">
      <c r="A2" s="243" t="s">
        <v>8</v>
      </c>
      <c r="B2" s="243" t="s">
        <v>7</v>
      </c>
      <c r="C2" s="243" t="s">
        <v>0</v>
      </c>
      <c r="D2" s="243" t="s">
        <v>1</v>
      </c>
      <c r="E2" s="243" t="s">
        <v>2</v>
      </c>
      <c r="F2" s="244" t="s">
        <v>3</v>
      </c>
      <c r="G2" s="243" t="s">
        <v>4</v>
      </c>
      <c r="H2" s="243" t="s">
        <v>6</v>
      </c>
      <c r="I2" s="244" t="s">
        <v>16</v>
      </c>
    </row>
    <row r="3" spans="1:10" s="403" customFormat="1" ht="21.75" x14ac:dyDescent="0.45">
      <c r="A3" s="245"/>
      <c r="B3" s="246">
        <v>243162</v>
      </c>
      <c r="C3" s="245" t="s">
        <v>357</v>
      </c>
      <c r="D3" s="245"/>
      <c r="E3" s="245"/>
      <c r="F3" s="247"/>
      <c r="G3" s="245"/>
      <c r="H3" s="245"/>
      <c r="I3" s="247"/>
    </row>
    <row r="4" spans="1:10" s="405" customFormat="1" ht="21.75" x14ac:dyDescent="0.45">
      <c r="A4" s="248">
        <v>1</v>
      </c>
      <c r="B4" s="404">
        <v>243172</v>
      </c>
      <c r="C4" s="248" t="s">
        <v>457</v>
      </c>
      <c r="D4" s="248" t="s">
        <v>458</v>
      </c>
      <c r="E4" s="742" t="s">
        <v>459</v>
      </c>
      <c r="F4" s="743">
        <v>88900</v>
      </c>
      <c r="G4" s="744">
        <v>243321</v>
      </c>
      <c r="H4" s="742">
        <v>48846333</v>
      </c>
      <c r="I4" s="742" t="s">
        <v>487</v>
      </c>
      <c r="J4" s="772">
        <f>F4+F5+F6+F7</f>
        <v>135900</v>
      </c>
    </row>
    <row r="5" spans="1:10" s="408" customFormat="1" ht="21.75" x14ac:dyDescent="0.45">
      <c r="A5" s="243">
        <v>5</v>
      </c>
      <c r="B5" s="406" t="s">
        <v>1402</v>
      </c>
      <c r="C5" s="243" t="s">
        <v>2078</v>
      </c>
      <c r="D5" s="409" t="s">
        <v>11</v>
      </c>
      <c r="E5" s="414" t="s">
        <v>1404</v>
      </c>
      <c r="F5" s="593">
        <v>25200</v>
      </c>
      <c r="G5" s="230" t="s">
        <v>11</v>
      </c>
      <c r="H5" s="230" t="s">
        <v>11</v>
      </c>
      <c r="I5" s="230" t="s">
        <v>11</v>
      </c>
    </row>
    <row r="6" spans="1:10" s="408" customFormat="1" ht="21.75" x14ac:dyDescent="0.45">
      <c r="A6" s="243"/>
      <c r="B6" s="406"/>
      <c r="C6" s="243"/>
      <c r="D6" s="409" t="s">
        <v>11</v>
      </c>
      <c r="E6" s="414" t="s">
        <v>1403</v>
      </c>
      <c r="F6" s="593">
        <v>2800</v>
      </c>
      <c r="G6" s="230" t="s">
        <v>11</v>
      </c>
      <c r="H6" s="230" t="s">
        <v>11</v>
      </c>
      <c r="I6" s="230" t="s">
        <v>11</v>
      </c>
    </row>
    <row r="7" spans="1:10" s="408" customFormat="1" ht="21.75" x14ac:dyDescent="0.45">
      <c r="A7" s="243"/>
      <c r="B7" s="406"/>
      <c r="C7" s="243"/>
      <c r="D7" s="409" t="s">
        <v>11</v>
      </c>
      <c r="E7" s="414" t="s">
        <v>1409</v>
      </c>
      <c r="F7" s="593">
        <v>19000</v>
      </c>
      <c r="G7" s="230" t="s">
        <v>11</v>
      </c>
      <c r="H7" s="230" t="s">
        <v>11</v>
      </c>
      <c r="I7" s="230" t="s">
        <v>11</v>
      </c>
    </row>
    <row r="8" spans="1:10" s="408" customFormat="1" ht="21.75" x14ac:dyDescent="0.45">
      <c r="A8" s="243"/>
      <c r="B8" s="406"/>
      <c r="C8" s="243"/>
      <c r="D8" s="243"/>
      <c r="E8" s="248"/>
      <c r="F8" s="249"/>
      <c r="G8" s="250"/>
      <c r="H8" s="248"/>
      <c r="I8" s="103"/>
      <c r="J8" s="407"/>
    </row>
    <row r="9" spans="1:10" s="417" customFormat="1" ht="23.25" x14ac:dyDescent="0.5">
      <c r="A9" s="409">
        <v>2</v>
      </c>
      <c r="B9" s="410">
        <v>243172</v>
      </c>
      <c r="C9" s="409" t="s">
        <v>478</v>
      </c>
      <c r="D9" s="409" t="s">
        <v>11</v>
      </c>
      <c r="E9" s="411" t="s">
        <v>479</v>
      </c>
      <c r="F9" s="412">
        <v>71500</v>
      </c>
      <c r="G9" s="413">
        <v>243203</v>
      </c>
      <c r="H9" s="414"/>
      <c r="I9" s="415" t="s">
        <v>487</v>
      </c>
      <c r="J9" s="416">
        <f>F9</f>
        <v>71500</v>
      </c>
    </row>
    <row r="10" spans="1:10" s="417" customFormat="1" ht="23.25" x14ac:dyDescent="0.5">
      <c r="A10" s="409"/>
      <c r="B10" s="410"/>
      <c r="C10" s="409"/>
      <c r="D10" s="409" t="s">
        <v>11</v>
      </c>
      <c r="E10" s="418" t="s">
        <v>480</v>
      </c>
      <c r="F10" s="419">
        <v>67500</v>
      </c>
      <c r="G10" s="420"/>
      <c r="H10" s="409"/>
      <c r="I10" s="421"/>
      <c r="J10" s="416"/>
    </row>
    <row r="11" spans="1:10" s="417" customFormat="1" ht="23.25" x14ac:dyDescent="0.5">
      <c r="A11" s="409"/>
      <c r="B11" s="410"/>
      <c r="C11" s="409"/>
      <c r="D11" s="409"/>
      <c r="E11" s="418"/>
      <c r="F11" s="419"/>
      <c r="G11" s="420"/>
      <c r="H11" s="409"/>
      <c r="I11" s="421"/>
      <c r="J11" s="416"/>
    </row>
    <row r="12" spans="1:10" s="408" customFormat="1" ht="21.75" x14ac:dyDescent="0.45">
      <c r="A12" s="243">
        <v>3</v>
      </c>
      <c r="B12" s="406">
        <v>243172</v>
      </c>
      <c r="C12" s="243" t="s">
        <v>547</v>
      </c>
      <c r="D12" s="409" t="s">
        <v>11</v>
      </c>
      <c r="E12" s="422" t="s">
        <v>548</v>
      </c>
      <c r="F12" s="423">
        <v>6870</v>
      </c>
      <c r="G12" s="424">
        <v>243193</v>
      </c>
      <c r="H12" s="425"/>
      <c r="I12" s="426" t="s">
        <v>487</v>
      </c>
      <c r="J12" s="407">
        <f>F12</f>
        <v>6870</v>
      </c>
    </row>
    <row r="13" spans="1:10" s="408" customFormat="1" ht="21.75" x14ac:dyDescent="0.45">
      <c r="A13" s="243"/>
      <c r="B13" s="243"/>
      <c r="C13" s="243"/>
      <c r="D13" s="243"/>
      <c r="E13" s="427"/>
      <c r="F13" s="251"/>
      <c r="G13" s="428"/>
      <c r="H13" s="428"/>
      <c r="I13" s="251"/>
    </row>
    <row r="14" spans="1:10" s="408" customFormat="1" ht="21.75" x14ac:dyDescent="0.45">
      <c r="A14" s="243">
        <v>4</v>
      </c>
      <c r="B14" s="406">
        <v>243172</v>
      </c>
      <c r="C14" s="243" t="s">
        <v>150</v>
      </c>
      <c r="D14" s="409" t="s">
        <v>11</v>
      </c>
      <c r="E14" s="429" t="s">
        <v>563</v>
      </c>
      <c r="F14" s="251">
        <v>2880</v>
      </c>
      <c r="G14" s="428"/>
      <c r="H14" s="428"/>
      <c r="I14" s="251"/>
    </row>
    <row r="15" spans="1:10" s="408" customFormat="1" ht="21.75" x14ac:dyDescent="0.45">
      <c r="A15" s="243"/>
      <c r="B15" s="406"/>
      <c r="C15" s="243"/>
      <c r="D15" s="243"/>
      <c r="E15" s="427"/>
      <c r="F15" s="251"/>
      <c r="G15" s="428"/>
      <c r="H15" s="428"/>
      <c r="I15" s="251"/>
    </row>
    <row r="16" spans="1:10" s="431" customFormat="1" ht="21.75" x14ac:dyDescent="0.45">
      <c r="A16" s="248"/>
      <c r="B16" s="404"/>
      <c r="C16" s="248"/>
      <c r="D16" s="248"/>
      <c r="E16" s="248"/>
      <c r="F16" s="249"/>
      <c r="G16" s="250"/>
      <c r="H16" s="248"/>
      <c r="I16" s="103"/>
      <c r="J16" s="430"/>
    </row>
    <row r="17" spans="1:10" s="408" customFormat="1" ht="21.75" x14ac:dyDescent="0.45">
      <c r="A17" s="243"/>
      <c r="B17" s="406"/>
      <c r="C17" s="243"/>
      <c r="D17" s="243"/>
      <c r="E17" s="427"/>
      <c r="F17" s="251"/>
      <c r="G17" s="428"/>
      <c r="H17" s="428"/>
      <c r="I17" s="251"/>
    </row>
    <row r="18" spans="1:10" s="408" customFormat="1" ht="21.75" x14ac:dyDescent="0.45">
      <c r="A18" s="243"/>
      <c r="B18" s="243"/>
      <c r="C18" s="428"/>
      <c r="D18" s="243"/>
      <c r="E18" s="243"/>
      <c r="F18" s="251">
        <f>SUM(F4:F17)</f>
        <v>284650</v>
      </c>
      <c r="G18" s="428"/>
      <c r="H18" s="428"/>
      <c r="I18" s="252">
        <f>F18-J18</f>
        <v>70380</v>
      </c>
      <c r="J18" s="432">
        <f>SUM(J2:J17)</f>
        <v>214270</v>
      </c>
    </row>
    <row r="19" spans="1:10" s="436" customFormat="1" x14ac:dyDescent="0.45">
      <c r="A19" s="433"/>
      <c r="B19" s="433"/>
      <c r="C19" s="434"/>
      <c r="D19" s="434"/>
      <c r="E19" s="433"/>
      <c r="F19" s="435"/>
      <c r="G19" s="434"/>
      <c r="H19" s="434"/>
      <c r="I19" s="435"/>
    </row>
  </sheetData>
  <autoFilter ref="A2:I4" xr:uid="{6D3C231E-1F58-404D-B5E2-537DE2DD031B}"/>
  <mergeCells count="1">
    <mergeCell ref="A1:I1"/>
  </mergeCells>
  <phoneticPr fontId="4" type="noConversion"/>
  <pageMargins left="0.11811023622047245" right="0.11811023622047245" top="0.74803149606299213" bottom="0.15748031496062992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758CA-8DA7-41C8-95F0-345EB8497992}">
  <dimension ref="A1:J131"/>
  <sheetViews>
    <sheetView topLeftCell="A129" zoomScale="95" zoomScaleNormal="95" workbookViewId="0">
      <selection activeCell="C108" sqref="C108"/>
    </sheetView>
  </sheetViews>
  <sheetFormatPr defaultRowHeight="18.75" x14ac:dyDescent="0.4"/>
  <cols>
    <col min="1" max="1" width="5.25" style="280" customWidth="1"/>
    <col min="2" max="2" width="9" style="280" customWidth="1"/>
    <col min="3" max="3" width="33.25" style="128" customWidth="1"/>
    <col min="4" max="4" width="13.625" style="128" customWidth="1"/>
    <col min="5" max="5" width="14.75" style="280" customWidth="1"/>
    <col min="6" max="6" width="10.375" style="166" customWidth="1"/>
    <col min="7" max="7" width="8.125" style="128" customWidth="1"/>
    <col min="8" max="8" width="10.125" style="128" customWidth="1"/>
    <col min="9" max="9" width="9.875" style="166" customWidth="1"/>
    <col min="10" max="10" width="9.625" style="128" bestFit="1" customWidth="1"/>
    <col min="11" max="16384" width="9" style="128"/>
  </cols>
  <sheetData>
    <row r="1" spans="1:10" x14ac:dyDescent="0.4">
      <c r="A1" s="797" t="s">
        <v>43</v>
      </c>
      <c r="B1" s="797"/>
      <c r="C1" s="797"/>
      <c r="D1" s="797"/>
      <c r="E1" s="797"/>
      <c r="F1" s="797"/>
      <c r="G1" s="797"/>
      <c r="H1" s="797"/>
      <c r="I1" s="797"/>
    </row>
    <row r="2" spans="1:10" x14ac:dyDescent="0.4">
      <c r="A2" s="167" t="s">
        <v>8</v>
      </c>
      <c r="B2" s="167" t="s">
        <v>7</v>
      </c>
      <c r="C2" s="167" t="s">
        <v>0</v>
      </c>
      <c r="D2" s="167" t="s">
        <v>1</v>
      </c>
      <c r="E2" s="167" t="s">
        <v>2</v>
      </c>
      <c r="F2" s="168" t="s">
        <v>3</v>
      </c>
      <c r="G2" s="167" t="s">
        <v>4</v>
      </c>
      <c r="H2" s="167" t="s">
        <v>6</v>
      </c>
      <c r="I2" s="168" t="s">
        <v>16</v>
      </c>
    </row>
    <row r="3" spans="1:10" s="133" customFormat="1" x14ac:dyDescent="0.4">
      <c r="A3" s="130"/>
      <c r="B3" s="131">
        <v>243162</v>
      </c>
      <c r="C3" s="130" t="s">
        <v>357</v>
      </c>
      <c r="D3" s="130"/>
      <c r="E3" s="130"/>
      <c r="F3" s="132"/>
      <c r="G3" s="130"/>
      <c r="H3" s="130"/>
      <c r="I3" s="132"/>
    </row>
    <row r="4" spans="1:10" s="133" customFormat="1" x14ac:dyDescent="0.4">
      <c r="A4" s="273">
        <v>1</v>
      </c>
      <c r="B4" s="274">
        <v>243162</v>
      </c>
      <c r="C4" s="273" t="s">
        <v>14</v>
      </c>
      <c r="D4" s="273" t="s">
        <v>15</v>
      </c>
      <c r="E4" s="135" t="s">
        <v>18</v>
      </c>
      <c r="F4" s="153">
        <v>8000</v>
      </c>
      <c r="G4" s="134">
        <v>243182</v>
      </c>
      <c r="H4" s="135">
        <v>52410490</v>
      </c>
      <c r="I4" s="165" t="s">
        <v>17</v>
      </c>
      <c r="J4" s="319">
        <f>F4+F5+F6+F7</f>
        <v>46000</v>
      </c>
    </row>
    <row r="5" spans="1:10" s="276" customFormat="1" x14ac:dyDescent="0.4">
      <c r="A5" s="273"/>
      <c r="B5" s="273"/>
      <c r="C5" s="273" t="s">
        <v>11</v>
      </c>
      <c r="D5" s="273" t="s">
        <v>11</v>
      </c>
      <c r="E5" s="135" t="s">
        <v>19</v>
      </c>
      <c r="F5" s="165">
        <v>12000</v>
      </c>
      <c r="G5" s="135" t="s">
        <v>11</v>
      </c>
      <c r="H5" s="135" t="s">
        <v>11</v>
      </c>
      <c r="I5" s="135" t="s">
        <v>11</v>
      </c>
    </row>
    <row r="6" spans="1:10" s="276" customFormat="1" x14ac:dyDescent="0.4">
      <c r="A6" s="273"/>
      <c r="B6" s="273"/>
      <c r="C6" s="273" t="s">
        <v>11</v>
      </c>
      <c r="D6" s="273" t="s">
        <v>11</v>
      </c>
      <c r="E6" s="135" t="s">
        <v>20</v>
      </c>
      <c r="F6" s="165">
        <v>20000</v>
      </c>
      <c r="G6" s="135" t="s">
        <v>11</v>
      </c>
      <c r="H6" s="135" t="s">
        <v>11</v>
      </c>
      <c r="I6" s="135" t="s">
        <v>11</v>
      </c>
    </row>
    <row r="7" spans="1:10" s="276" customFormat="1" x14ac:dyDescent="0.4">
      <c r="A7" s="273"/>
      <c r="B7" s="273"/>
      <c r="C7" s="273" t="s">
        <v>11</v>
      </c>
      <c r="D7" s="273" t="s">
        <v>11</v>
      </c>
      <c r="E7" s="135" t="s">
        <v>21</v>
      </c>
      <c r="F7" s="165">
        <v>6000</v>
      </c>
      <c r="G7" s="135" t="s">
        <v>11</v>
      </c>
      <c r="H7" s="135" t="s">
        <v>11</v>
      </c>
      <c r="I7" s="135" t="s">
        <v>11</v>
      </c>
    </row>
    <row r="8" spans="1:10" s="272" customFormat="1" x14ac:dyDescent="0.4">
      <c r="A8" s="140"/>
      <c r="B8" s="142">
        <v>243172</v>
      </c>
      <c r="C8" s="167" t="s">
        <v>11</v>
      </c>
      <c r="D8" s="167" t="s">
        <v>11</v>
      </c>
      <c r="E8" s="140" t="s">
        <v>454</v>
      </c>
      <c r="F8" s="141">
        <v>1000</v>
      </c>
      <c r="G8" s="140"/>
      <c r="H8" s="140"/>
      <c r="I8" s="141"/>
    </row>
    <row r="9" spans="1:10" s="272" customFormat="1" x14ac:dyDescent="0.4">
      <c r="A9" s="140"/>
      <c r="B9" s="142"/>
      <c r="C9" s="167" t="s">
        <v>11</v>
      </c>
      <c r="D9" s="167" t="s">
        <v>11</v>
      </c>
      <c r="E9" s="140" t="s">
        <v>455</v>
      </c>
      <c r="F9" s="141">
        <v>1000</v>
      </c>
      <c r="G9" s="140"/>
      <c r="H9" s="140"/>
      <c r="I9" s="141"/>
    </row>
    <row r="10" spans="1:10" s="272" customFormat="1" x14ac:dyDescent="0.4">
      <c r="A10" s="140"/>
      <c r="B10" s="142">
        <v>243250</v>
      </c>
      <c r="C10" s="167" t="s">
        <v>11</v>
      </c>
      <c r="D10" s="167" t="s">
        <v>11</v>
      </c>
      <c r="E10" s="140" t="s">
        <v>1318</v>
      </c>
      <c r="F10" s="141">
        <v>20000</v>
      </c>
      <c r="G10" s="140"/>
      <c r="H10" s="140"/>
      <c r="I10" s="141"/>
    </row>
    <row r="11" spans="1:10" s="272" customFormat="1" x14ac:dyDescent="0.4">
      <c r="A11" s="140"/>
      <c r="B11" s="142">
        <v>243267</v>
      </c>
      <c r="C11" s="167" t="s">
        <v>11</v>
      </c>
      <c r="D11" s="167" t="s">
        <v>11</v>
      </c>
      <c r="E11" s="140" t="s">
        <v>1799</v>
      </c>
      <c r="F11" s="141">
        <v>30000</v>
      </c>
      <c r="G11" s="140"/>
      <c r="H11" s="140"/>
      <c r="I11" s="141"/>
    </row>
    <row r="12" spans="1:10" s="272" customFormat="1" x14ac:dyDescent="0.4">
      <c r="A12" s="140"/>
      <c r="B12" s="142">
        <v>243328</v>
      </c>
      <c r="C12" s="167" t="s">
        <v>11</v>
      </c>
      <c r="D12" s="167" t="s">
        <v>11</v>
      </c>
      <c r="E12" s="140" t="s">
        <v>2538</v>
      </c>
      <c r="F12" s="141">
        <v>20000</v>
      </c>
      <c r="G12" s="140"/>
      <c r="H12" s="140"/>
      <c r="I12" s="141"/>
    </row>
    <row r="13" spans="1:10" s="272" customFormat="1" x14ac:dyDescent="0.4">
      <c r="A13" s="140"/>
      <c r="B13" s="142"/>
      <c r="C13" s="167"/>
      <c r="D13" s="167"/>
      <c r="E13" s="140"/>
      <c r="F13" s="141"/>
      <c r="G13" s="140"/>
      <c r="H13" s="140"/>
      <c r="I13" s="141"/>
    </row>
    <row r="14" spans="1:10" s="272" customFormat="1" x14ac:dyDescent="0.4">
      <c r="A14" s="140"/>
      <c r="B14" s="142"/>
      <c r="C14" s="167"/>
      <c r="D14" s="167"/>
      <c r="E14" s="140"/>
      <c r="F14" s="141"/>
      <c r="G14" s="140"/>
      <c r="H14" s="140"/>
      <c r="I14" s="141"/>
    </row>
    <row r="15" spans="1:10" s="272" customFormat="1" x14ac:dyDescent="0.4">
      <c r="A15" s="140"/>
      <c r="B15" s="142"/>
      <c r="C15" s="167"/>
      <c r="D15" s="167"/>
      <c r="E15" s="140"/>
      <c r="F15" s="141"/>
      <c r="G15" s="140"/>
      <c r="H15" s="140"/>
      <c r="I15" s="141"/>
    </row>
    <row r="16" spans="1:10" s="272" customFormat="1" x14ac:dyDescent="0.4">
      <c r="A16" s="140"/>
      <c r="B16" s="142"/>
      <c r="C16" s="167"/>
      <c r="D16" s="167"/>
      <c r="E16" s="140"/>
      <c r="F16" s="141"/>
      <c r="G16" s="140"/>
      <c r="H16" s="140"/>
      <c r="I16" s="141"/>
    </row>
    <row r="17" spans="1:10" s="280" customFormat="1" x14ac:dyDescent="0.4">
      <c r="A17" s="167"/>
      <c r="B17" s="167"/>
      <c r="C17" s="167"/>
      <c r="D17" s="167"/>
      <c r="E17" s="167"/>
      <c r="F17" s="168"/>
      <c r="G17" s="167"/>
      <c r="H17" s="167"/>
      <c r="I17" s="167"/>
    </row>
    <row r="18" spans="1:10" s="276" customFormat="1" x14ac:dyDescent="0.4">
      <c r="A18" s="273">
        <v>2</v>
      </c>
      <c r="B18" s="273"/>
      <c r="C18" s="273" t="s">
        <v>371</v>
      </c>
      <c r="D18" s="273" t="s">
        <v>17</v>
      </c>
      <c r="E18" s="135" t="s">
        <v>372</v>
      </c>
      <c r="F18" s="165">
        <v>3150</v>
      </c>
      <c r="G18" s="134">
        <v>243217</v>
      </c>
      <c r="H18" s="135">
        <v>53044912</v>
      </c>
      <c r="I18" s="135" t="s">
        <v>487</v>
      </c>
      <c r="J18" s="321">
        <f>F18+F19</f>
        <v>33150</v>
      </c>
    </row>
    <row r="19" spans="1:10" s="280" customFormat="1" x14ac:dyDescent="0.4">
      <c r="A19" s="167"/>
      <c r="B19" s="167"/>
      <c r="C19" s="167" t="s">
        <v>11</v>
      </c>
      <c r="D19" s="167" t="s">
        <v>11</v>
      </c>
      <c r="E19" s="311" t="s">
        <v>464</v>
      </c>
      <c r="F19" s="511">
        <v>30000</v>
      </c>
      <c r="G19" s="311" t="s">
        <v>11</v>
      </c>
      <c r="H19" s="311" t="s">
        <v>11</v>
      </c>
      <c r="I19" s="311" t="s">
        <v>11</v>
      </c>
    </row>
    <row r="20" spans="1:10" s="276" customFormat="1" ht="21" customHeight="1" x14ac:dyDescent="0.4">
      <c r="A20" s="273"/>
      <c r="B20" s="273"/>
      <c r="C20" s="273"/>
      <c r="D20" s="273"/>
      <c r="E20" s="273"/>
      <c r="F20" s="281"/>
      <c r="G20" s="273"/>
      <c r="H20" s="273"/>
      <c r="I20" s="273"/>
    </row>
    <row r="21" spans="1:10" s="133" customFormat="1" x14ac:dyDescent="0.4">
      <c r="A21" s="273">
        <v>3</v>
      </c>
      <c r="B21" s="274">
        <v>242982</v>
      </c>
      <c r="C21" s="273" t="s">
        <v>170</v>
      </c>
      <c r="D21" s="273" t="s">
        <v>11</v>
      </c>
      <c r="E21" s="135" t="s">
        <v>383</v>
      </c>
      <c r="F21" s="153">
        <v>2120</v>
      </c>
      <c r="G21" s="154">
        <v>243311</v>
      </c>
      <c r="H21" s="135">
        <v>48846285</v>
      </c>
      <c r="I21" s="135" t="s">
        <v>487</v>
      </c>
      <c r="J21" s="285">
        <f>F21+F22</f>
        <v>3320</v>
      </c>
    </row>
    <row r="22" spans="1:10" s="133" customFormat="1" x14ac:dyDescent="0.4">
      <c r="A22" s="273"/>
      <c r="B22" s="274"/>
      <c r="C22" s="273" t="s">
        <v>11</v>
      </c>
      <c r="D22" s="273" t="s">
        <v>11</v>
      </c>
      <c r="E22" s="135" t="s">
        <v>382</v>
      </c>
      <c r="F22" s="153">
        <v>1200</v>
      </c>
      <c r="G22" s="311" t="s">
        <v>11</v>
      </c>
      <c r="H22" s="311" t="s">
        <v>11</v>
      </c>
      <c r="I22" s="311" t="s">
        <v>11</v>
      </c>
      <c r="J22" s="285"/>
    </row>
    <row r="23" spans="1:10" s="280" customFormat="1" x14ac:dyDescent="0.4">
      <c r="A23" s="167"/>
      <c r="B23" s="167"/>
      <c r="C23" s="167"/>
      <c r="D23" s="167"/>
      <c r="E23" s="167"/>
      <c r="F23" s="168"/>
      <c r="G23" s="167"/>
      <c r="H23" s="167"/>
      <c r="I23" s="167"/>
    </row>
    <row r="24" spans="1:10" s="276" customFormat="1" x14ac:dyDescent="0.4">
      <c r="A24" s="273">
        <v>4</v>
      </c>
      <c r="B24" s="274">
        <v>243108</v>
      </c>
      <c r="C24" s="273" t="s">
        <v>56</v>
      </c>
      <c r="D24" s="273" t="s">
        <v>11</v>
      </c>
      <c r="E24" s="135" t="s">
        <v>246</v>
      </c>
      <c r="F24" s="165">
        <v>2700</v>
      </c>
      <c r="G24" s="134">
        <v>243207</v>
      </c>
      <c r="H24" s="135">
        <v>52410600</v>
      </c>
      <c r="I24" s="135" t="s">
        <v>487</v>
      </c>
      <c r="J24" s="321">
        <f>F24+F25+F26+F27+F28+F29+F30+F31+F32+F33+F34+F35</f>
        <v>128625</v>
      </c>
    </row>
    <row r="25" spans="1:10" s="280" customFormat="1" x14ac:dyDescent="0.4">
      <c r="A25" s="167"/>
      <c r="B25" s="277"/>
      <c r="C25" s="167" t="s">
        <v>11</v>
      </c>
      <c r="D25" s="167" t="s">
        <v>11</v>
      </c>
      <c r="E25" s="311" t="s">
        <v>470</v>
      </c>
      <c r="F25" s="511">
        <v>4000</v>
      </c>
      <c r="G25" s="135" t="s">
        <v>11</v>
      </c>
      <c r="H25" s="135" t="s">
        <v>11</v>
      </c>
      <c r="I25" s="135" t="s">
        <v>11</v>
      </c>
    </row>
    <row r="26" spans="1:10" s="280" customFormat="1" x14ac:dyDescent="0.4">
      <c r="A26" s="167"/>
      <c r="B26" s="167"/>
      <c r="C26" s="167" t="s">
        <v>11</v>
      </c>
      <c r="D26" s="167" t="s">
        <v>11</v>
      </c>
      <c r="E26" s="311" t="s">
        <v>469</v>
      </c>
      <c r="F26" s="511">
        <v>2400</v>
      </c>
      <c r="G26" s="135" t="s">
        <v>11</v>
      </c>
      <c r="H26" s="135" t="s">
        <v>11</v>
      </c>
      <c r="I26" s="135" t="s">
        <v>11</v>
      </c>
    </row>
    <row r="27" spans="1:10" s="288" customFormat="1" x14ac:dyDescent="0.4">
      <c r="A27" s="140"/>
      <c r="B27" s="142">
        <v>243229</v>
      </c>
      <c r="C27" s="167" t="s">
        <v>11</v>
      </c>
      <c r="D27" s="167" t="s">
        <v>11</v>
      </c>
      <c r="E27" s="311" t="s">
        <v>1021</v>
      </c>
      <c r="F27" s="511">
        <v>10050</v>
      </c>
      <c r="G27" s="134">
        <v>243270</v>
      </c>
      <c r="H27" s="135">
        <v>53664539</v>
      </c>
      <c r="I27" s="135" t="s">
        <v>11</v>
      </c>
    </row>
    <row r="28" spans="1:10" s="288" customFormat="1" x14ac:dyDescent="0.4">
      <c r="A28" s="140"/>
      <c r="B28" s="140"/>
      <c r="C28" s="167" t="s">
        <v>11</v>
      </c>
      <c r="D28" s="167" t="s">
        <v>11</v>
      </c>
      <c r="E28" s="311" t="s">
        <v>1077</v>
      </c>
      <c r="F28" s="511">
        <v>8800</v>
      </c>
      <c r="G28" s="135" t="s">
        <v>11</v>
      </c>
      <c r="H28" s="135" t="s">
        <v>11</v>
      </c>
      <c r="I28" s="135" t="s">
        <v>11</v>
      </c>
    </row>
    <row r="29" spans="1:10" s="288" customFormat="1" x14ac:dyDescent="0.4">
      <c r="A29" s="140"/>
      <c r="B29" s="140"/>
      <c r="C29" s="167" t="s">
        <v>11</v>
      </c>
      <c r="D29" s="167" t="s">
        <v>11</v>
      </c>
      <c r="E29" s="311" t="s">
        <v>1083</v>
      </c>
      <c r="F29" s="511">
        <v>12075</v>
      </c>
      <c r="G29" s="134">
        <v>242964</v>
      </c>
      <c r="H29" s="135">
        <v>49392711</v>
      </c>
      <c r="I29" s="135" t="s">
        <v>11</v>
      </c>
    </row>
    <row r="30" spans="1:10" s="288" customFormat="1" x14ac:dyDescent="0.4">
      <c r="A30" s="140"/>
      <c r="B30" s="142">
        <v>243277</v>
      </c>
      <c r="C30" s="167" t="s">
        <v>11</v>
      </c>
      <c r="D30" s="167" t="s">
        <v>11</v>
      </c>
      <c r="E30" s="311" t="s">
        <v>1805</v>
      </c>
      <c r="F30" s="511">
        <v>15500</v>
      </c>
      <c r="G30" s="135" t="s">
        <v>11</v>
      </c>
      <c r="H30" s="135" t="s">
        <v>11</v>
      </c>
      <c r="I30" s="135" t="s">
        <v>11</v>
      </c>
    </row>
    <row r="31" spans="1:10" s="288" customFormat="1" x14ac:dyDescent="0.4">
      <c r="A31" s="140"/>
      <c r="B31" s="140"/>
      <c r="C31" s="167" t="s">
        <v>11</v>
      </c>
      <c r="D31" s="167" t="s">
        <v>11</v>
      </c>
      <c r="E31" s="311" t="s">
        <v>1820</v>
      </c>
      <c r="F31" s="511">
        <v>3400</v>
      </c>
      <c r="G31" s="135" t="s">
        <v>11</v>
      </c>
      <c r="H31" s="135" t="s">
        <v>11</v>
      </c>
      <c r="I31" s="135" t="s">
        <v>11</v>
      </c>
    </row>
    <row r="32" spans="1:10" s="288" customFormat="1" x14ac:dyDescent="0.4">
      <c r="A32" s="140"/>
      <c r="B32" s="140"/>
      <c r="C32" s="167" t="s">
        <v>11</v>
      </c>
      <c r="D32" s="167" t="s">
        <v>11</v>
      </c>
      <c r="E32" s="311" t="s">
        <v>1856</v>
      </c>
      <c r="F32" s="511">
        <v>8800</v>
      </c>
      <c r="G32" s="135" t="s">
        <v>11</v>
      </c>
      <c r="H32" s="135" t="s">
        <v>11</v>
      </c>
      <c r="I32" s="135" t="s">
        <v>11</v>
      </c>
    </row>
    <row r="33" spans="1:10" s="288" customFormat="1" x14ac:dyDescent="0.4">
      <c r="A33" s="140"/>
      <c r="B33" s="142">
        <v>279849</v>
      </c>
      <c r="C33" s="167" t="s">
        <v>11</v>
      </c>
      <c r="D33" s="167" t="s">
        <v>11</v>
      </c>
      <c r="E33" s="311" t="s">
        <v>2389</v>
      </c>
      <c r="F33" s="511">
        <v>3400</v>
      </c>
      <c r="G33" s="135" t="s">
        <v>11</v>
      </c>
      <c r="H33" s="135" t="s">
        <v>11</v>
      </c>
      <c r="I33" s="135" t="s">
        <v>11</v>
      </c>
    </row>
    <row r="34" spans="1:10" s="288" customFormat="1" x14ac:dyDescent="0.4">
      <c r="A34" s="140"/>
      <c r="B34" s="140"/>
      <c r="C34" s="167" t="s">
        <v>11</v>
      </c>
      <c r="D34" s="167" t="s">
        <v>11</v>
      </c>
      <c r="E34" s="311" t="s">
        <v>2567</v>
      </c>
      <c r="F34" s="511">
        <v>50000</v>
      </c>
      <c r="G34" s="135" t="s">
        <v>11</v>
      </c>
      <c r="H34" s="135" t="s">
        <v>11</v>
      </c>
      <c r="I34" s="135" t="s">
        <v>11</v>
      </c>
    </row>
    <row r="35" spans="1:10" s="288" customFormat="1" x14ac:dyDescent="0.4">
      <c r="A35" s="140"/>
      <c r="B35" s="140"/>
      <c r="C35" s="140"/>
      <c r="D35" s="140"/>
      <c r="E35" s="311" t="s">
        <v>2168</v>
      </c>
      <c r="F35" s="511">
        <v>7500</v>
      </c>
      <c r="G35" s="135" t="s">
        <v>11</v>
      </c>
      <c r="H35" s="135" t="s">
        <v>11</v>
      </c>
      <c r="I35" s="135" t="s">
        <v>11</v>
      </c>
    </row>
    <row r="36" spans="1:10" s="280" customFormat="1" x14ac:dyDescent="0.4">
      <c r="A36" s="167"/>
      <c r="B36" s="167"/>
      <c r="C36" s="167"/>
      <c r="D36" s="167"/>
      <c r="E36" s="140"/>
      <c r="F36" s="141"/>
      <c r="G36" s="140"/>
      <c r="H36" s="140"/>
      <c r="I36" s="140"/>
    </row>
    <row r="37" spans="1:10" s="276" customFormat="1" x14ac:dyDescent="0.4">
      <c r="A37" s="273">
        <v>5</v>
      </c>
      <c r="B37" s="274">
        <v>243081</v>
      </c>
      <c r="C37" s="273" t="s">
        <v>192</v>
      </c>
      <c r="D37" s="273" t="s">
        <v>11</v>
      </c>
      <c r="E37" s="158" t="s">
        <v>391</v>
      </c>
      <c r="F37" s="170">
        <v>75000</v>
      </c>
      <c r="G37" s="146">
        <v>243217</v>
      </c>
      <c r="H37" s="144">
        <v>53044883</v>
      </c>
      <c r="I37" s="170" t="s">
        <v>487</v>
      </c>
      <c r="J37" s="321">
        <f>F37</f>
        <v>75000</v>
      </c>
    </row>
    <row r="38" spans="1:10" s="288" customFormat="1" x14ac:dyDescent="0.4">
      <c r="A38" s="140"/>
      <c r="B38" s="142"/>
      <c r="C38" s="273" t="s">
        <v>11</v>
      </c>
      <c r="D38" s="273" t="s">
        <v>11</v>
      </c>
      <c r="E38" s="171" t="s">
        <v>1175</v>
      </c>
      <c r="F38" s="141">
        <v>56100</v>
      </c>
      <c r="G38" s="142"/>
      <c r="H38" s="140"/>
      <c r="I38" s="141"/>
      <c r="J38" s="322"/>
    </row>
    <row r="39" spans="1:10" s="288" customFormat="1" x14ac:dyDescent="0.4">
      <c r="A39" s="140"/>
      <c r="B39" s="142"/>
      <c r="C39" s="273" t="s">
        <v>11</v>
      </c>
      <c r="D39" s="273" t="s">
        <v>11</v>
      </c>
      <c r="E39" s="171" t="s">
        <v>1176</v>
      </c>
      <c r="F39" s="141">
        <v>75600</v>
      </c>
      <c r="G39" s="142"/>
      <c r="H39" s="140"/>
      <c r="I39" s="141"/>
      <c r="J39" s="322"/>
    </row>
    <row r="40" spans="1:10" s="288" customFormat="1" x14ac:dyDescent="0.4">
      <c r="A40" s="140"/>
      <c r="B40" s="142"/>
      <c r="C40" s="273" t="s">
        <v>11</v>
      </c>
      <c r="D40" s="273" t="s">
        <v>11</v>
      </c>
      <c r="E40" s="310" t="s">
        <v>1401</v>
      </c>
      <c r="F40" s="511">
        <v>24000</v>
      </c>
      <c r="G40" s="530">
        <v>243259</v>
      </c>
      <c r="H40" s="311">
        <v>53664167</v>
      </c>
      <c r="I40" s="511" t="s">
        <v>487</v>
      </c>
      <c r="J40" s="322">
        <f>F40+F41</f>
        <v>111000</v>
      </c>
    </row>
    <row r="41" spans="1:10" s="288" customFormat="1" x14ac:dyDescent="0.4">
      <c r="A41" s="140"/>
      <c r="B41" s="142"/>
      <c r="C41" s="273" t="s">
        <v>11</v>
      </c>
      <c r="D41" s="273" t="s">
        <v>11</v>
      </c>
      <c r="E41" s="310" t="s">
        <v>1406</v>
      </c>
      <c r="F41" s="511">
        <v>87000</v>
      </c>
      <c r="G41" s="135" t="s">
        <v>11</v>
      </c>
      <c r="H41" s="135" t="s">
        <v>11</v>
      </c>
      <c r="I41" s="135" t="s">
        <v>11</v>
      </c>
      <c r="J41" s="322"/>
    </row>
    <row r="42" spans="1:10" s="288" customFormat="1" x14ac:dyDescent="0.4">
      <c r="A42" s="140"/>
      <c r="B42" s="142">
        <v>243353</v>
      </c>
      <c r="C42" s="273" t="s">
        <v>11</v>
      </c>
      <c r="D42" s="273" t="s">
        <v>11</v>
      </c>
      <c r="E42" s="171" t="s">
        <v>2846</v>
      </c>
      <c r="F42" s="141">
        <v>31500</v>
      </c>
      <c r="G42" s="137"/>
      <c r="H42" s="137"/>
      <c r="I42" s="137"/>
      <c r="J42" s="322"/>
    </row>
    <row r="43" spans="1:10" s="288" customFormat="1" x14ac:dyDescent="0.4">
      <c r="A43" s="140"/>
      <c r="B43" s="142">
        <v>243368</v>
      </c>
      <c r="C43" s="273" t="s">
        <v>11</v>
      </c>
      <c r="D43" s="273" t="s">
        <v>11</v>
      </c>
      <c r="E43" s="171" t="s">
        <v>2935</v>
      </c>
      <c r="F43" s="141">
        <v>65000</v>
      </c>
      <c r="G43" s="137"/>
      <c r="H43" s="137"/>
      <c r="I43" s="137"/>
      <c r="J43" s="322"/>
    </row>
    <row r="44" spans="1:10" s="288" customFormat="1" x14ac:dyDescent="0.4">
      <c r="A44" s="140"/>
      <c r="B44" s="142"/>
      <c r="C44" s="273" t="s">
        <v>11</v>
      </c>
      <c r="D44" s="273" t="s">
        <v>11</v>
      </c>
      <c r="E44" s="171" t="s">
        <v>2961</v>
      </c>
      <c r="F44" s="141">
        <v>75000</v>
      </c>
      <c r="G44" s="137"/>
      <c r="H44" s="137"/>
      <c r="I44" s="137"/>
      <c r="J44" s="322"/>
    </row>
    <row r="45" spans="1:10" s="288" customFormat="1" x14ac:dyDescent="0.4">
      <c r="A45" s="140"/>
      <c r="B45" s="142"/>
      <c r="C45" s="273" t="s">
        <v>11</v>
      </c>
      <c r="D45" s="273" t="s">
        <v>11</v>
      </c>
      <c r="E45" s="171"/>
      <c r="F45" s="141"/>
      <c r="G45" s="137"/>
      <c r="H45" s="137"/>
      <c r="I45" s="137"/>
      <c r="J45" s="322"/>
    </row>
    <row r="46" spans="1:10" s="288" customFormat="1" x14ac:dyDescent="0.4">
      <c r="A46" s="140"/>
      <c r="B46" s="142"/>
      <c r="C46" s="273"/>
      <c r="D46" s="273"/>
      <c r="E46" s="171"/>
      <c r="F46" s="141"/>
      <c r="G46" s="137"/>
      <c r="H46" s="137"/>
      <c r="I46" s="137"/>
      <c r="J46" s="322"/>
    </row>
    <row r="47" spans="1:10" s="288" customFormat="1" x14ac:dyDescent="0.4">
      <c r="A47" s="140"/>
      <c r="B47" s="142"/>
      <c r="C47" s="273"/>
      <c r="D47" s="273"/>
      <c r="E47" s="171"/>
      <c r="F47" s="141"/>
      <c r="G47" s="137"/>
      <c r="H47" s="137"/>
      <c r="I47" s="137"/>
      <c r="J47" s="322"/>
    </row>
    <row r="48" spans="1:10" s="280" customFormat="1" x14ac:dyDescent="0.4">
      <c r="A48" s="167"/>
      <c r="B48" s="167"/>
      <c r="C48" s="167"/>
      <c r="D48" s="167"/>
      <c r="E48" s="140"/>
      <c r="F48" s="141"/>
      <c r="G48" s="140"/>
      <c r="H48" s="140"/>
      <c r="I48" s="140"/>
    </row>
    <row r="49" spans="1:10" s="133" customFormat="1" x14ac:dyDescent="0.4">
      <c r="A49" s="273">
        <v>6</v>
      </c>
      <c r="B49" s="273" t="s">
        <v>11</v>
      </c>
      <c r="C49" s="273" t="s">
        <v>171</v>
      </c>
      <c r="D49" s="273" t="s">
        <v>11</v>
      </c>
      <c r="E49" s="135">
        <v>22020094</v>
      </c>
      <c r="F49" s="153">
        <v>6200</v>
      </c>
      <c r="G49" s="134">
        <v>243202</v>
      </c>
      <c r="H49" s="135">
        <v>52410576</v>
      </c>
      <c r="I49" s="135" t="s">
        <v>487</v>
      </c>
      <c r="J49" s="285">
        <f>F49+F50</f>
        <v>62000</v>
      </c>
    </row>
    <row r="50" spans="1:10" s="133" customFormat="1" x14ac:dyDescent="0.4">
      <c r="A50" s="273"/>
      <c r="B50" s="273"/>
      <c r="C50" s="273" t="s">
        <v>11</v>
      </c>
      <c r="D50" s="273" t="s">
        <v>11</v>
      </c>
      <c r="E50" s="135">
        <v>22040600</v>
      </c>
      <c r="F50" s="153">
        <v>55800</v>
      </c>
      <c r="G50" s="135" t="s">
        <v>11</v>
      </c>
      <c r="H50" s="135" t="s">
        <v>11</v>
      </c>
      <c r="I50" s="135" t="s">
        <v>11</v>
      </c>
      <c r="J50" s="285"/>
    </row>
    <row r="51" spans="1:10" s="280" customFormat="1" x14ac:dyDescent="0.4">
      <c r="A51" s="167"/>
      <c r="B51" s="277"/>
      <c r="C51" s="167"/>
      <c r="D51" s="167"/>
      <c r="E51" s="140"/>
      <c r="F51" s="141"/>
      <c r="G51" s="140"/>
      <c r="H51" s="140"/>
      <c r="I51" s="141"/>
    </row>
    <row r="52" spans="1:10" s="276" customFormat="1" x14ac:dyDescent="0.4">
      <c r="A52" s="273">
        <v>7</v>
      </c>
      <c r="B52" s="274">
        <v>242971</v>
      </c>
      <c r="C52" s="273" t="s">
        <v>158</v>
      </c>
      <c r="D52" s="273" t="s">
        <v>11</v>
      </c>
      <c r="E52" s="144" t="s">
        <v>159</v>
      </c>
      <c r="F52" s="170">
        <v>7800</v>
      </c>
      <c r="G52" s="146">
        <v>243202</v>
      </c>
      <c r="H52" s="144">
        <v>52410577</v>
      </c>
      <c r="I52" s="144" t="s">
        <v>487</v>
      </c>
      <c r="J52" s="321">
        <f>F52+F53+F54+F55+F56</f>
        <v>53200</v>
      </c>
    </row>
    <row r="53" spans="1:10" s="276" customFormat="1" x14ac:dyDescent="0.4">
      <c r="A53" s="273"/>
      <c r="B53" s="274"/>
      <c r="C53" s="273" t="s">
        <v>11</v>
      </c>
      <c r="D53" s="273" t="s">
        <v>11</v>
      </c>
      <c r="E53" s="144" t="s">
        <v>258</v>
      </c>
      <c r="F53" s="170">
        <v>10400</v>
      </c>
      <c r="G53" s="144" t="s">
        <v>11</v>
      </c>
      <c r="H53" s="144" t="s">
        <v>11</v>
      </c>
      <c r="I53" s="144" t="s">
        <v>11</v>
      </c>
    </row>
    <row r="54" spans="1:10" s="276" customFormat="1" x14ac:dyDescent="0.4">
      <c r="A54" s="273"/>
      <c r="B54" s="274">
        <v>243229</v>
      </c>
      <c r="C54" s="273" t="s">
        <v>11</v>
      </c>
      <c r="D54" s="273" t="s">
        <v>11</v>
      </c>
      <c r="E54" s="135" t="s">
        <v>1068</v>
      </c>
      <c r="F54" s="165">
        <v>11000</v>
      </c>
      <c r="G54" s="146">
        <v>243333</v>
      </c>
      <c r="H54" s="144">
        <v>49392733</v>
      </c>
      <c r="I54" s="144" t="s">
        <v>11</v>
      </c>
    </row>
    <row r="55" spans="1:10" s="276" customFormat="1" x14ac:dyDescent="0.4">
      <c r="A55" s="273"/>
      <c r="B55" s="274">
        <v>243277</v>
      </c>
      <c r="C55" s="273" t="s">
        <v>11</v>
      </c>
      <c r="D55" s="273" t="s">
        <v>11</v>
      </c>
      <c r="E55" s="135" t="s">
        <v>2648</v>
      </c>
      <c r="F55" s="165">
        <v>13000</v>
      </c>
      <c r="G55" s="144" t="s">
        <v>11</v>
      </c>
      <c r="H55" s="144" t="s">
        <v>11</v>
      </c>
      <c r="I55" s="144" t="s">
        <v>11</v>
      </c>
    </row>
    <row r="56" spans="1:10" s="276" customFormat="1" x14ac:dyDescent="0.4">
      <c r="A56" s="273"/>
      <c r="B56" s="274">
        <v>243325</v>
      </c>
      <c r="C56" s="273" t="s">
        <v>11</v>
      </c>
      <c r="D56" s="273" t="s">
        <v>11</v>
      </c>
      <c r="E56" s="135" t="s">
        <v>2385</v>
      </c>
      <c r="F56" s="165">
        <v>11000</v>
      </c>
      <c r="G56" s="144" t="s">
        <v>11</v>
      </c>
      <c r="H56" s="144" t="s">
        <v>11</v>
      </c>
      <c r="I56" s="144" t="s">
        <v>11</v>
      </c>
    </row>
    <row r="57" spans="1:10" s="276" customFormat="1" x14ac:dyDescent="0.4">
      <c r="A57" s="273"/>
      <c r="B57" s="274"/>
      <c r="C57" s="273" t="s">
        <v>11</v>
      </c>
      <c r="D57" s="273" t="s">
        <v>11</v>
      </c>
      <c r="E57" s="273"/>
      <c r="F57" s="281"/>
      <c r="G57" s="273"/>
      <c r="H57" s="273"/>
      <c r="I57" s="281"/>
    </row>
    <row r="58" spans="1:10" s="276" customFormat="1" x14ac:dyDescent="0.4">
      <c r="A58" s="273"/>
      <c r="B58" s="274"/>
      <c r="C58" s="273"/>
      <c r="D58" s="273"/>
      <c r="E58" s="273"/>
      <c r="F58" s="281"/>
      <c r="G58" s="273"/>
      <c r="H58" s="273"/>
      <c r="I58" s="281"/>
    </row>
    <row r="59" spans="1:10" s="276" customFormat="1" x14ac:dyDescent="0.4">
      <c r="A59" s="273">
        <v>8</v>
      </c>
      <c r="B59" s="274">
        <v>243172</v>
      </c>
      <c r="C59" s="273" t="s">
        <v>150</v>
      </c>
      <c r="D59" s="273" t="s">
        <v>11</v>
      </c>
      <c r="E59" s="135" t="s">
        <v>421</v>
      </c>
      <c r="F59" s="165">
        <v>2880</v>
      </c>
      <c r="G59" s="134">
        <v>243187</v>
      </c>
      <c r="H59" s="135">
        <v>52410504</v>
      </c>
      <c r="I59" s="165" t="s">
        <v>487</v>
      </c>
      <c r="J59" s="321">
        <f>F59</f>
        <v>2880</v>
      </c>
    </row>
    <row r="60" spans="1:10" s="280" customFormat="1" x14ac:dyDescent="0.4">
      <c r="A60" s="167"/>
      <c r="B60" s="277">
        <v>243229</v>
      </c>
      <c r="C60" s="167" t="s">
        <v>11</v>
      </c>
      <c r="D60" s="167" t="s">
        <v>11</v>
      </c>
      <c r="E60" s="167" t="s">
        <v>1086</v>
      </c>
      <c r="F60" s="168">
        <v>3375</v>
      </c>
      <c r="G60" s="167"/>
      <c r="H60" s="167"/>
      <c r="I60" s="168"/>
    </row>
    <row r="61" spans="1:10" s="280" customFormat="1" x14ac:dyDescent="0.4">
      <c r="A61" s="167"/>
      <c r="B61" s="277"/>
      <c r="C61" s="167"/>
      <c r="D61" s="167"/>
      <c r="E61" s="167"/>
      <c r="F61" s="168"/>
      <c r="G61" s="167"/>
      <c r="H61" s="167"/>
      <c r="I61" s="168"/>
    </row>
    <row r="62" spans="1:10" s="276" customFormat="1" x14ac:dyDescent="0.4">
      <c r="A62" s="273">
        <v>9</v>
      </c>
      <c r="B62" s="274">
        <v>243236</v>
      </c>
      <c r="C62" s="273" t="s">
        <v>1182</v>
      </c>
      <c r="D62" s="273" t="s">
        <v>11</v>
      </c>
      <c r="E62" s="135" t="s">
        <v>1183</v>
      </c>
      <c r="F62" s="165">
        <v>26400</v>
      </c>
      <c r="G62" s="134">
        <v>243237</v>
      </c>
      <c r="H62" s="135">
        <v>53045007</v>
      </c>
      <c r="I62" s="165" t="s">
        <v>487</v>
      </c>
      <c r="J62" s="321">
        <f>F62+F63+F64+F65</f>
        <v>51200</v>
      </c>
    </row>
    <row r="63" spans="1:10" s="173" customFormat="1" x14ac:dyDescent="0.4">
      <c r="A63" s="137"/>
      <c r="B63" s="136"/>
      <c r="C63" s="273" t="s">
        <v>11</v>
      </c>
      <c r="D63" s="273" t="s">
        <v>11</v>
      </c>
      <c r="E63" s="135" t="s">
        <v>1397</v>
      </c>
      <c r="F63" s="165">
        <v>16800</v>
      </c>
      <c r="G63" s="134">
        <v>243259</v>
      </c>
      <c r="H63" s="135">
        <v>53664165</v>
      </c>
      <c r="I63" s="165" t="s">
        <v>487</v>
      </c>
      <c r="J63" s="335"/>
    </row>
    <row r="64" spans="1:10" s="173" customFormat="1" x14ac:dyDescent="0.4">
      <c r="A64" s="137"/>
      <c r="B64" s="136"/>
      <c r="C64" s="273" t="s">
        <v>11</v>
      </c>
      <c r="D64" s="273" t="s">
        <v>11</v>
      </c>
      <c r="E64" s="135" t="s">
        <v>1400</v>
      </c>
      <c r="F64" s="165">
        <v>3200</v>
      </c>
      <c r="G64" s="135" t="s">
        <v>11</v>
      </c>
      <c r="H64" s="135" t="s">
        <v>11</v>
      </c>
      <c r="I64" s="135" t="s">
        <v>11</v>
      </c>
      <c r="J64" s="335"/>
    </row>
    <row r="65" spans="1:10" s="173" customFormat="1" x14ac:dyDescent="0.4">
      <c r="A65" s="137"/>
      <c r="B65" s="136"/>
      <c r="C65" s="273" t="s">
        <v>11</v>
      </c>
      <c r="D65" s="273" t="s">
        <v>11</v>
      </c>
      <c r="E65" s="135" t="s">
        <v>1417</v>
      </c>
      <c r="F65" s="165">
        <v>4800</v>
      </c>
      <c r="G65" s="135" t="s">
        <v>11</v>
      </c>
      <c r="H65" s="135" t="s">
        <v>11</v>
      </c>
      <c r="I65" s="135" t="s">
        <v>11</v>
      </c>
      <c r="J65" s="335"/>
    </row>
    <row r="66" spans="1:10" s="173" customFormat="1" x14ac:dyDescent="0.4">
      <c r="A66" s="137"/>
      <c r="B66" s="136"/>
      <c r="C66" s="273"/>
      <c r="D66" s="273"/>
      <c r="E66" s="137"/>
      <c r="F66" s="156"/>
      <c r="G66" s="136"/>
      <c r="H66" s="137"/>
      <c r="I66" s="156"/>
      <c r="J66" s="335"/>
    </row>
    <row r="67" spans="1:10" s="276" customFormat="1" x14ac:dyDescent="0.4">
      <c r="A67" s="273"/>
      <c r="B67" s="274"/>
      <c r="C67" s="273"/>
      <c r="D67" s="273"/>
      <c r="E67" s="273"/>
      <c r="F67" s="281"/>
      <c r="G67" s="273"/>
      <c r="H67" s="273"/>
      <c r="I67" s="281"/>
    </row>
    <row r="68" spans="1:10" s="276" customFormat="1" x14ac:dyDescent="0.4">
      <c r="A68" s="273">
        <v>10</v>
      </c>
      <c r="B68" s="274">
        <v>243236</v>
      </c>
      <c r="C68" s="273" t="s">
        <v>1184</v>
      </c>
      <c r="D68" s="273" t="s">
        <v>11</v>
      </c>
      <c r="E68" s="144" t="s">
        <v>1185</v>
      </c>
      <c r="F68" s="170">
        <v>2670</v>
      </c>
      <c r="G68" s="146">
        <v>243237</v>
      </c>
      <c r="H68" s="144">
        <v>53045006</v>
      </c>
      <c r="I68" s="170" t="s">
        <v>487</v>
      </c>
      <c r="J68" s="321">
        <f>F68</f>
        <v>2670</v>
      </c>
    </row>
    <row r="69" spans="1:10" s="276" customFormat="1" x14ac:dyDescent="0.4">
      <c r="A69" s="273"/>
      <c r="B69" s="274"/>
      <c r="C69" s="273"/>
      <c r="D69" s="273"/>
      <c r="E69" s="273"/>
      <c r="F69" s="281"/>
      <c r="G69" s="273"/>
      <c r="H69" s="273"/>
      <c r="I69" s="281"/>
    </row>
    <row r="70" spans="1:10" s="276" customFormat="1" x14ac:dyDescent="0.4">
      <c r="A70" s="273">
        <v>11</v>
      </c>
      <c r="B70" s="274">
        <v>243236</v>
      </c>
      <c r="C70" s="273" t="s">
        <v>1186</v>
      </c>
      <c r="D70" s="273" t="s">
        <v>11</v>
      </c>
      <c r="E70" s="158" t="s">
        <v>1190</v>
      </c>
      <c r="F70" s="170">
        <v>10500</v>
      </c>
      <c r="G70" s="146">
        <v>243237</v>
      </c>
      <c r="H70" s="144">
        <v>53045008</v>
      </c>
      <c r="I70" s="170" t="s">
        <v>487</v>
      </c>
      <c r="J70" s="321">
        <f>F70</f>
        <v>10500</v>
      </c>
    </row>
    <row r="71" spans="1:10" s="276" customFormat="1" x14ac:dyDescent="0.4">
      <c r="A71" s="273"/>
      <c r="B71" s="274"/>
      <c r="C71" s="273"/>
      <c r="D71" s="273"/>
      <c r="E71" s="273"/>
      <c r="F71" s="281"/>
      <c r="G71" s="273"/>
      <c r="H71" s="273"/>
      <c r="I71" s="281"/>
    </row>
    <row r="72" spans="1:10" s="276" customFormat="1" x14ac:dyDescent="0.4">
      <c r="A72" s="273">
        <v>12</v>
      </c>
      <c r="B72" s="274">
        <v>242894</v>
      </c>
      <c r="C72" s="273" t="s">
        <v>1407</v>
      </c>
      <c r="D72" s="273" t="s">
        <v>11</v>
      </c>
      <c r="E72" s="135" t="s">
        <v>1408</v>
      </c>
      <c r="F72" s="165">
        <v>51000</v>
      </c>
      <c r="G72" s="134">
        <v>243259</v>
      </c>
      <c r="H72" s="135">
        <v>53664168</v>
      </c>
      <c r="I72" s="170" t="s">
        <v>487</v>
      </c>
      <c r="J72" s="321">
        <f>F72+F73</f>
        <v>78000</v>
      </c>
    </row>
    <row r="73" spans="1:10" s="276" customFormat="1" x14ac:dyDescent="0.4">
      <c r="A73" s="273"/>
      <c r="B73" s="274"/>
      <c r="C73" s="273"/>
      <c r="D73" s="273" t="s">
        <v>11</v>
      </c>
      <c r="E73" s="135" t="s">
        <v>1412</v>
      </c>
      <c r="F73" s="165">
        <v>27000</v>
      </c>
      <c r="G73" s="135" t="s">
        <v>11</v>
      </c>
      <c r="H73" s="135" t="s">
        <v>11</v>
      </c>
      <c r="I73" s="170" t="s">
        <v>487</v>
      </c>
    </row>
    <row r="74" spans="1:10" s="276" customFormat="1" x14ac:dyDescent="0.4">
      <c r="A74" s="273"/>
      <c r="B74" s="274"/>
      <c r="C74" s="273"/>
      <c r="D74" s="273"/>
      <c r="E74" s="273"/>
      <c r="F74" s="281"/>
      <c r="G74" s="273"/>
      <c r="H74" s="273"/>
      <c r="I74" s="281"/>
    </row>
    <row r="75" spans="1:10" s="276" customFormat="1" x14ac:dyDescent="0.4">
      <c r="A75" s="273">
        <v>13</v>
      </c>
      <c r="B75" s="274">
        <v>242894</v>
      </c>
      <c r="C75" s="273" t="s">
        <v>1414</v>
      </c>
      <c r="D75" s="273"/>
      <c r="E75" s="135" t="s">
        <v>1415</v>
      </c>
      <c r="F75" s="165">
        <v>15000</v>
      </c>
      <c r="G75" s="134">
        <v>243259</v>
      </c>
      <c r="H75" s="135">
        <v>53664169</v>
      </c>
      <c r="I75" s="165" t="s">
        <v>487</v>
      </c>
      <c r="J75" s="321">
        <f>F75</f>
        <v>15000</v>
      </c>
    </row>
    <row r="76" spans="1:10" s="276" customFormat="1" x14ac:dyDescent="0.4">
      <c r="A76" s="273"/>
      <c r="B76" s="274"/>
      <c r="C76" s="273"/>
      <c r="D76" s="273"/>
      <c r="E76" s="273"/>
      <c r="F76" s="281"/>
      <c r="G76" s="273"/>
      <c r="H76" s="273"/>
      <c r="I76" s="281"/>
    </row>
    <row r="77" spans="1:10" s="276" customFormat="1" x14ac:dyDescent="0.4">
      <c r="A77" s="273">
        <v>14</v>
      </c>
      <c r="B77" s="274">
        <v>242894</v>
      </c>
      <c r="C77" s="273" t="s">
        <v>1410</v>
      </c>
      <c r="D77" s="273" t="s">
        <v>11</v>
      </c>
      <c r="E77" s="135" t="s">
        <v>1411</v>
      </c>
      <c r="F77" s="165">
        <v>36000</v>
      </c>
      <c r="G77" s="134">
        <v>243259</v>
      </c>
      <c r="H77" s="135">
        <v>53664170</v>
      </c>
      <c r="I77" s="165" t="s">
        <v>487</v>
      </c>
      <c r="J77" s="321">
        <f>F77+F78+F79</f>
        <v>90000</v>
      </c>
    </row>
    <row r="78" spans="1:10" s="276" customFormat="1" x14ac:dyDescent="0.4">
      <c r="A78" s="273"/>
      <c r="B78" s="274"/>
      <c r="C78" s="273" t="s">
        <v>11</v>
      </c>
      <c r="D78" s="273" t="s">
        <v>11</v>
      </c>
      <c r="E78" s="135" t="s">
        <v>1416</v>
      </c>
      <c r="F78" s="165">
        <v>40000</v>
      </c>
      <c r="G78" s="135" t="s">
        <v>11</v>
      </c>
      <c r="H78" s="135" t="s">
        <v>11</v>
      </c>
      <c r="I78" s="135" t="s">
        <v>11</v>
      </c>
    </row>
    <row r="79" spans="1:10" s="173" customFormat="1" x14ac:dyDescent="0.4">
      <c r="A79" s="137"/>
      <c r="B79" s="136"/>
      <c r="C79" s="273" t="s">
        <v>11</v>
      </c>
      <c r="D79" s="273" t="s">
        <v>11</v>
      </c>
      <c r="E79" s="135" t="s">
        <v>2136</v>
      </c>
      <c r="F79" s="165">
        <v>14000</v>
      </c>
      <c r="G79" s="134">
        <v>243300</v>
      </c>
      <c r="H79" s="135">
        <v>48846226</v>
      </c>
      <c r="I79" s="135" t="s">
        <v>11</v>
      </c>
    </row>
    <row r="80" spans="1:10" s="173" customFormat="1" x14ac:dyDescent="0.4">
      <c r="A80" s="137"/>
      <c r="B80" s="136">
        <v>243354</v>
      </c>
      <c r="C80" s="273" t="s">
        <v>11</v>
      </c>
      <c r="D80" s="273" t="s">
        <v>11</v>
      </c>
      <c r="E80" s="137" t="s">
        <v>2781</v>
      </c>
      <c r="F80" s="156">
        <v>98000</v>
      </c>
      <c r="G80" s="136"/>
      <c r="H80" s="137"/>
      <c r="I80" s="137"/>
    </row>
    <row r="81" spans="1:10" s="173" customFormat="1" x14ac:dyDescent="0.4">
      <c r="A81" s="137"/>
      <c r="B81" s="136"/>
      <c r="C81" s="273" t="s">
        <v>11</v>
      </c>
      <c r="D81" s="273" t="s">
        <v>11</v>
      </c>
      <c r="E81" s="137" t="s">
        <v>2788</v>
      </c>
      <c r="F81" s="156">
        <v>5000</v>
      </c>
      <c r="G81" s="136"/>
      <c r="H81" s="137"/>
      <c r="I81" s="137"/>
    </row>
    <row r="82" spans="1:10" s="173" customFormat="1" x14ac:dyDescent="0.4">
      <c r="A82" s="137"/>
      <c r="B82" s="136"/>
      <c r="C82" s="137"/>
      <c r="D82" s="137"/>
      <c r="E82" s="137"/>
      <c r="F82" s="156"/>
      <c r="G82" s="136"/>
      <c r="H82" s="137"/>
      <c r="I82" s="137"/>
    </row>
    <row r="83" spans="1:10" s="276" customFormat="1" x14ac:dyDescent="0.4">
      <c r="A83" s="273"/>
      <c r="B83" s="274"/>
      <c r="C83" s="273"/>
      <c r="D83" s="273"/>
      <c r="E83" s="273"/>
      <c r="F83" s="281"/>
      <c r="G83" s="273"/>
      <c r="H83" s="273"/>
      <c r="I83" s="281"/>
    </row>
    <row r="84" spans="1:10" s="276" customFormat="1" x14ac:dyDescent="0.4">
      <c r="A84" s="273">
        <v>15</v>
      </c>
      <c r="B84" s="274">
        <v>243353</v>
      </c>
      <c r="C84" s="273" t="s">
        <v>2750</v>
      </c>
      <c r="D84" s="273" t="s">
        <v>11</v>
      </c>
      <c r="E84" s="286" t="s">
        <v>1985</v>
      </c>
      <c r="F84" s="281">
        <v>70000</v>
      </c>
      <c r="G84" s="273"/>
      <c r="H84" s="273"/>
      <c r="I84" s="281"/>
    </row>
    <row r="85" spans="1:10" s="276" customFormat="1" x14ac:dyDescent="0.4">
      <c r="A85" s="273"/>
      <c r="B85" s="274"/>
      <c r="C85" s="273"/>
      <c r="D85" s="273"/>
      <c r="E85" s="273"/>
      <c r="F85" s="281"/>
      <c r="G85" s="273"/>
      <c r="H85" s="273"/>
      <c r="I85" s="281"/>
    </row>
    <row r="86" spans="1:10" s="276" customFormat="1" x14ac:dyDescent="0.4">
      <c r="A86" s="273"/>
      <c r="B86" s="274"/>
      <c r="C86" s="273"/>
      <c r="D86" s="273"/>
      <c r="E86" s="273"/>
      <c r="F86" s="281"/>
      <c r="G86" s="273"/>
      <c r="H86" s="273"/>
      <c r="I86" s="281"/>
    </row>
    <row r="87" spans="1:10" s="276" customFormat="1" x14ac:dyDescent="0.4">
      <c r="A87" s="273">
        <v>16</v>
      </c>
      <c r="B87" s="274">
        <v>243354</v>
      </c>
      <c r="C87" s="273" t="s">
        <v>2782</v>
      </c>
      <c r="D87" s="273"/>
      <c r="E87" s="273" t="s">
        <v>2783</v>
      </c>
      <c r="F87" s="281">
        <v>3000</v>
      </c>
      <c r="G87" s="273"/>
      <c r="H87" s="273"/>
      <c r="I87" s="281"/>
    </row>
    <row r="88" spans="1:10" s="276" customFormat="1" x14ac:dyDescent="0.4">
      <c r="A88" s="273"/>
      <c r="B88" s="274"/>
      <c r="C88" s="273"/>
      <c r="D88" s="273"/>
      <c r="E88" s="273"/>
      <c r="F88" s="281"/>
      <c r="G88" s="273"/>
      <c r="H88" s="273"/>
      <c r="I88" s="281"/>
    </row>
    <row r="89" spans="1:10" s="276" customFormat="1" x14ac:dyDescent="0.4">
      <c r="A89" s="273">
        <v>17</v>
      </c>
      <c r="B89" s="274">
        <v>243354</v>
      </c>
      <c r="C89" s="273" t="s">
        <v>2784</v>
      </c>
      <c r="D89" s="273"/>
      <c r="E89" s="273" t="s">
        <v>2785</v>
      </c>
      <c r="F89" s="281">
        <v>13000</v>
      </c>
      <c r="G89" s="273"/>
      <c r="H89" s="273"/>
      <c r="I89" s="281"/>
    </row>
    <row r="90" spans="1:10" s="276" customFormat="1" x14ac:dyDescent="0.4">
      <c r="A90" s="273"/>
      <c r="B90" s="274"/>
      <c r="C90" s="273"/>
      <c r="D90" s="273"/>
      <c r="E90" s="273" t="s">
        <v>2798</v>
      </c>
      <c r="F90" s="281">
        <v>138000</v>
      </c>
      <c r="G90" s="273"/>
      <c r="H90" s="273"/>
      <c r="I90" s="281"/>
    </row>
    <row r="91" spans="1:10" s="276" customFormat="1" x14ac:dyDescent="0.4">
      <c r="A91" s="273"/>
      <c r="B91" s="274"/>
      <c r="C91" s="273"/>
      <c r="D91" s="273"/>
      <c r="E91" s="273"/>
      <c r="F91" s="281"/>
      <c r="G91" s="273"/>
      <c r="H91" s="273"/>
      <c r="I91" s="281"/>
    </row>
    <row r="92" spans="1:10" s="276" customFormat="1" x14ac:dyDescent="0.4">
      <c r="A92" s="273">
        <v>18</v>
      </c>
      <c r="B92" s="274">
        <v>243354</v>
      </c>
      <c r="C92" s="273" t="s">
        <v>2786</v>
      </c>
      <c r="D92" s="273"/>
      <c r="E92" s="273" t="s">
        <v>2787</v>
      </c>
      <c r="F92" s="281">
        <v>5750</v>
      </c>
      <c r="G92" s="273"/>
      <c r="H92" s="273"/>
      <c r="I92" s="281"/>
    </row>
    <row r="93" spans="1:10" s="276" customFormat="1" x14ac:dyDescent="0.4">
      <c r="A93" s="273"/>
      <c r="B93" s="274"/>
      <c r="C93" s="273" t="s">
        <v>2786</v>
      </c>
      <c r="D93" s="273"/>
      <c r="E93" s="273"/>
      <c r="F93" s="281"/>
      <c r="G93" s="273"/>
      <c r="H93" s="273"/>
      <c r="I93" s="281"/>
    </row>
    <row r="94" spans="1:10" s="276" customFormat="1" x14ac:dyDescent="0.4">
      <c r="A94" s="273"/>
      <c r="B94" s="274"/>
      <c r="C94" s="273"/>
      <c r="D94" s="273"/>
      <c r="E94" s="273"/>
      <c r="F94" s="281"/>
      <c r="G94" s="273"/>
      <c r="H94" s="273"/>
      <c r="I94" s="281"/>
    </row>
    <row r="95" spans="1:10" s="276" customFormat="1" x14ac:dyDescent="0.4">
      <c r="A95" s="273"/>
      <c r="B95" s="274"/>
      <c r="C95" s="273"/>
      <c r="D95" s="273"/>
      <c r="E95" s="273"/>
      <c r="F95" s="281"/>
      <c r="G95" s="273"/>
      <c r="H95" s="273"/>
      <c r="I95" s="281"/>
    </row>
    <row r="96" spans="1:10" s="276" customFormat="1" x14ac:dyDescent="0.4">
      <c r="A96" s="273">
        <v>15</v>
      </c>
      <c r="B96" s="274">
        <v>243269</v>
      </c>
      <c r="C96" s="273" t="s">
        <v>1565</v>
      </c>
      <c r="D96" s="273" t="s">
        <v>11</v>
      </c>
      <c r="E96" s="135">
        <v>2803</v>
      </c>
      <c r="F96" s="165">
        <v>3300</v>
      </c>
      <c r="G96" s="134">
        <v>243270</v>
      </c>
      <c r="H96" s="135">
        <v>10153093</v>
      </c>
      <c r="I96" s="165" t="s">
        <v>487</v>
      </c>
      <c r="J96" s="321">
        <f>F96+F97+F98</f>
        <v>88000</v>
      </c>
    </row>
    <row r="97" spans="1:10" s="276" customFormat="1" x14ac:dyDescent="0.4">
      <c r="A97" s="273"/>
      <c r="B97" s="274"/>
      <c r="C97" s="273"/>
      <c r="D97" s="273" t="s">
        <v>11</v>
      </c>
      <c r="E97" s="135">
        <v>2804</v>
      </c>
      <c r="F97" s="165">
        <v>80200</v>
      </c>
      <c r="G97" s="135" t="s">
        <v>11</v>
      </c>
      <c r="H97" s="135" t="s">
        <v>11</v>
      </c>
      <c r="I97" s="135" t="s">
        <v>11</v>
      </c>
    </row>
    <row r="98" spans="1:10" s="276" customFormat="1" x14ac:dyDescent="0.4">
      <c r="A98" s="273"/>
      <c r="B98" s="274"/>
      <c r="C98" s="273"/>
      <c r="D98" s="273"/>
      <c r="E98" s="135">
        <v>3017</v>
      </c>
      <c r="F98" s="165">
        <v>4500</v>
      </c>
      <c r="G98" s="135" t="s">
        <v>11</v>
      </c>
      <c r="H98" s="135" t="s">
        <v>11</v>
      </c>
      <c r="I98" s="135" t="s">
        <v>11</v>
      </c>
    </row>
    <row r="99" spans="1:10" s="276" customFormat="1" x14ac:dyDescent="0.4">
      <c r="A99" s="273"/>
      <c r="B99" s="274"/>
      <c r="C99" s="273"/>
      <c r="D99" s="273" t="s">
        <v>11</v>
      </c>
      <c r="E99" s="137">
        <v>2069</v>
      </c>
      <c r="F99" s="156">
        <v>30850</v>
      </c>
      <c r="G99" s="137"/>
      <c r="H99" s="137"/>
      <c r="I99" s="156"/>
    </row>
    <row r="100" spans="1:10" s="276" customFormat="1" x14ac:dyDescent="0.4">
      <c r="A100" s="273"/>
      <c r="B100" s="274"/>
      <c r="C100" s="273"/>
      <c r="D100" s="273"/>
      <c r="E100" s="273"/>
      <c r="F100" s="281"/>
      <c r="G100" s="273"/>
      <c r="H100" s="273"/>
      <c r="I100" s="281"/>
    </row>
    <row r="101" spans="1:10" s="173" customFormat="1" x14ac:dyDescent="0.4">
      <c r="A101" s="137">
        <v>19</v>
      </c>
      <c r="B101" s="136">
        <v>243354</v>
      </c>
      <c r="C101" s="137" t="s">
        <v>2779</v>
      </c>
      <c r="D101" s="137"/>
      <c r="E101" s="137" t="s">
        <v>2780</v>
      </c>
      <c r="F101" s="156">
        <v>4800</v>
      </c>
      <c r="G101" s="137"/>
      <c r="H101" s="137"/>
      <c r="I101" s="137"/>
    </row>
    <row r="102" spans="1:10" s="276" customFormat="1" x14ac:dyDescent="0.4">
      <c r="A102" s="273"/>
      <c r="B102" s="274"/>
      <c r="C102" s="273"/>
      <c r="D102" s="273"/>
      <c r="E102" s="273"/>
      <c r="F102" s="281"/>
      <c r="G102" s="273"/>
      <c r="H102" s="273"/>
      <c r="I102" s="281"/>
    </row>
    <row r="103" spans="1:10" s="276" customFormat="1" x14ac:dyDescent="0.4">
      <c r="A103" s="273"/>
      <c r="B103" s="274"/>
      <c r="C103" s="273"/>
      <c r="D103" s="273"/>
      <c r="E103" s="273"/>
      <c r="F103" s="281"/>
      <c r="G103" s="273"/>
      <c r="H103" s="273"/>
      <c r="I103" s="281"/>
    </row>
    <row r="104" spans="1:10" s="276" customFormat="1" x14ac:dyDescent="0.4">
      <c r="A104" s="273">
        <v>16</v>
      </c>
      <c r="B104" s="274">
        <v>243236</v>
      </c>
      <c r="C104" s="140" t="s">
        <v>893</v>
      </c>
      <c r="D104" s="273" t="s">
        <v>11</v>
      </c>
      <c r="E104" s="157" t="s">
        <v>1191</v>
      </c>
      <c r="F104" s="281">
        <v>2346</v>
      </c>
      <c r="G104" s="273"/>
      <c r="H104" s="273"/>
      <c r="I104" s="281"/>
    </row>
    <row r="105" spans="1:10" s="276" customFormat="1" x14ac:dyDescent="0.4">
      <c r="A105" s="273"/>
      <c r="B105" s="274"/>
      <c r="C105" s="140"/>
      <c r="D105" s="273"/>
      <c r="E105" s="157" t="s">
        <v>2776</v>
      </c>
      <c r="F105" s="281">
        <v>13752</v>
      </c>
      <c r="G105" s="273"/>
      <c r="H105" s="273"/>
      <c r="I105" s="281"/>
    </row>
    <row r="106" spans="1:10" s="276" customFormat="1" x14ac:dyDescent="0.4">
      <c r="A106" s="273"/>
      <c r="B106" s="274"/>
      <c r="C106" s="140"/>
      <c r="D106" s="273"/>
      <c r="E106" s="157" t="s">
        <v>2777</v>
      </c>
      <c r="F106" s="281">
        <v>14061.7</v>
      </c>
      <c r="G106" s="273"/>
      <c r="H106" s="273"/>
      <c r="I106" s="281"/>
    </row>
    <row r="107" spans="1:10" s="276" customFormat="1" x14ac:dyDescent="0.4">
      <c r="A107" s="273"/>
      <c r="B107" s="274"/>
      <c r="C107" s="140"/>
      <c r="D107" s="273"/>
      <c r="E107" s="157" t="s">
        <v>2778</v>
      </c>
      <c r="F107" s="281">
        <v>21472.85</v>
      </c>
      <c r="G107" s="273"/>
      <c r="H107" s="273"/>
      <c r="I107" s="281"/>
    </row>
    <row r="108" spans="1:10" s="276" customFormat="1" x14ac:dyDescent="0.4">
      <c r="A108" s="273"/>
      <c r="B108" s="274"/>
      <c r="C108" s="273"/>
      <c r="D108" s="273"/>
      <c r="E108" s="273"/>
      <c r="F108" s="281"/>
      <c r="G108" s="273"/>
      <c r="H108" s="273"/>
      <c r="I108" s="281"/>
    </row>
    <row r="109" spans="1:10" s="276" customFormat="1" x14ac:dyDescent="0.4">
      <c r="A109" s="273">
        <v>17</v>
      </c>
      <c r="B109" s="274">
        <v>243223</v>
      </c>
      <c r="C109" s="273" t="s">
        <v>1251</v>
      </c>
      <c r="D109" s="273" t="s">
        <v>11</v>
      </c>
      <c r="E109" s="144" t="s">
        <v>1007</v>
      </c>
      <c r="F109" s="170">
        <v>89345</v>
      </c>
      <c r="G109" s="146">
        <v>243223</v>
      </c>
      <c r="H109" s="144">
        <v>53044937</v>
      </c>
      <c r="I109" s="170" t="s">
        <v>487</v>
      </c>
      <c r="J109" s="321">
        <f>F109</f>
        <v>89345</v>
      </c>
    </row>
    <row r="110" spans="1:10" s="173" customFormat="1" x14ac:dyDescent="0.4">
      <c r="A110" s="137"/>
      <c r="B110" s="136">
        <v>243368</v>
      </c>
      <c r="C110" s="273" t="s">
        <v>11</v>
      </c>
      <c r="D110" s="273" t="s">
        <v>11</v>
      </c>
      <c r="E110" s="137" t="s">
        <v>2934</v>
      </c>
      <c r="F110" s="156">
        <v>8902.4</v>
      </c>
      <c r="G110" s="136"/>
      <c r="H110" s="137"/>
      <c r="I110" s="156"/>
      <c r="J110" s="335"/>
    </row>
    <row r="111" spans="1:10" s="173" customFormat="1" x14ac:dyDescent="0.4">
      <c r="A111" s="137"/>
      <c r="B111" s="136"/>
      <c r="C111" s="273" t="s">
        <v>11</v>
      </c>
      <c r="D111" s="273" t="s">
        <v>11</v>
      </c>
      <c r="E111" s="137"/>
      <c r="F111" s="156"/>
      <c r="G111" s="136"/>
      <c r="H111" s="137"/>
      <c r="I111" s="156"/>
      <c r="J111" s="335"/>
    </row>
    <row r="112" spans="1:10" s="173" customFormat="1" x14ac:dyDescent="0.4">
      <c r="A112" s="137"/>
      <c r="B112" s="136"/>
      <c r="C112" s="273" t="s">
        <v>11</v>
      </c>
      <c r="D112" s="273" t="s">
        <v>11</v>
      </c>
      <c r="E112" s="137"/>
      <c r="F112" s="156"/>
      <c r="G112" s="136"/>
      <c r="H112" s="137"/>
      <c r="I112" s="156"/>
      <c r="J112" s="335"/>
    </row>
    <row r="113" spans="1:10" s="173" customFormat="1" x14ac:dyDescent="0.4">
      <c r="A113" s="137"/>
      <c r="B113" s="136"/>
      <c r="C113" s="273" t="s">
        <v>11</v>
      </c>
      <c r="D113" s="273" t="s">
        <v>11</v>
      </c>
      <c r="E113" s="137"/>
      <c r="F113" s="156"/>
      <c r="G113" s="136"/>
      <c r="H113" s="137"/>
      <c r="I113" s="156"/>
      <c r="J113" s="335"/>
    </row>
    <row r="114" spans="1:10" s="276" customFormat="1" x14ac:dyDescent="0.4">
      <c r="A114" s="273"/>
      <c r="B114" s="274"/>
      <c r="C114" s="273"/>
      <c r="D114" s="273"/>
      <c r="E114" s="273"/>
      <c r="F114" s="281"/>
      <c r="G114" s="273"/>
      <c r="H114" s="273"/>
      <c r="I114" s="281"/>
    </row>
    <row r="115" spans="1:10" s="276" customFormat="1" x14ac:dyDescent="0.4">
      <c r="A115" s="273">
        <v>18</v>
      </c>
      <c r="B115" s="274">
        <v>242893</v>
      </c>
      <c r="C115" s="273" t="s">
        <v>1170</v>
      </c>
      <c r="D115" s="273" t="s">
        <v>11</v>
      </c>
      <c r="E115" s="135" t="s">
        <v>1398</v>
      </c>
      <c r="F115" s="165">
        <v>44800</v>
      </c>
      <c r="G115" s="134">
        <v>243264</v>
      </c>
      <c r="H115" s="135">
        <v>53664227</v>
      </c>
      <c r="I115" s="165" t="s">
        <v>487</v>
      </c>
      <c r="J115" s="321">
        <f>F115+F116+F117+F118+F119</f>
        <v>192500</v>
      </c>
    </row>
    <row r="116" spans="1:10" s="276" customFormat="1" x14ac:dyDescent="0.4">
      <c r="A116" s="273"/>
      <c r="B116" s="274"/>
      <c r="C116" s="273"/>
      <c r="D116" s="273" t="s">
        <v>11</v>
      </c>
      <c r="E116" s="135" t="s">
        <v>1399</v>
      </c>
      <c r="F116" s="165">
        <v>6400</v>
      </c>
      <c r="G116" s="135" t="s">
        <v>11</v>
      </c>
      <c r="H116" s="135" t="s">
        <v>11</v>
      </c>
      <c r="I116" s="135" t="s">
        <v>11</v>
      </c>
    </row>
    <row r="117" spans="1:10" s="173" customFormat="1" x14ac:dyDescent="0.4">
      <c r="A117" s="137"/>
      <c r="B117" s="136"/>
      <c r="C117" s="137"/>
      <c r="D117" s="137" t="s">
        <v>11</v>
      </c>
      <c r="E117" s="135" t="s">
        <v>1405</v>
      </c>
      <c r="F117" s="165">
        <v>32500</v>
      </c>
      <c r="G117" s="135" t="s">
        <v>11</v>
      </c>
      <c r="H117" s="135" t="s">
        <v>11</v>
      </c>
      <c r="I117" s="135" t="s">
        <v>11</v>
      </c>
    </row>
    <row r="118" spans="1:10" s="276" customFormat="1" x14ac:dyDescent="0.4">
      <c r="A118" s="273"/>
      <c r="B118" s="274"/>
      <c r="C118" s="273"/>
      <c r="D118" s="137" t="s">
        <v>11</v>
      </c>
      <c r="E118" s="135" t="s">
        <v>1413</v>
      </c>
      <c r="F118" s="165">
        <v>67200</v>
      </c>
      <c r="G118" s="135" t="s">
        <v>11</v>
      </c>
      <c r="H118" s="135" t="s">
        <v>11</v>
      </c>
      <c r="I118" s="135" t="s">
        <v>11</v>
      </c>
    </row>
    <row r="119" spans="1:10" s="276" customFormat="1" x14ac:dyDescent="0.4">
      <c r="A119" s="273"/>
      <c r="B119" s="274"/>
      <c r="C119" s="273"/>
      <c r="D119" s="137" t="s">
        <v>11</v>
      </c>
      <c r="E119" s="135" t="s">
        <v>1171</v>
      </c>
      <c r="F119" s="165">
        <v>41600</v>
      </c>
      <c r="G119" s="135" t="s">
        <v>11</v>
      </c>
      <c r="H119" s="135" t="s">
        <v>11</v>
      </c>
      <c r="I119" s="135" t="s">
        <v>11</v>
      </c>
    </row>
    <row r="120" spans="1:10" s="173" customFormat="1" x14ac:dyDescent="0.4">
      <c r="A120" s="137"/>
      <c r="B120" s="136"/>
      <c r="C120" s="137"/>
      <c r="D120" s="137"/>
      <c r="E120" s="137"/>
      <c r="F120" s="156"/>
      <c r="G120" s="137"/>
      <c r="H120" s="137"/>
      <c r="I120" s="137"/>
    </row>
    <row r="121" spans="1:10" s="173" customFormat="1" x14ac:dyDescent="0.4">
      <c r="A121" s="137">
        <v>19</v>
      </c>
      <c r="B121" s="136">
        <v>243354</v>
      </c>
      <c r="C121" s="137" t="s">
        <v>2796</v>
      </c>
      <c r="D121" s="137"/>
      <c r="E121" s="137" t="s">
        <v>2797</v>
      </c>
      <c r="F121" s="156">
        <v>6000</v>
      </c>
      <c r="G121" s="137"/>
      <c r="H121" s="137"/>
      <c r="I121" s="137"/>
    </row>
    <row r="122" spans="1:10" s="173" customFormat="1" x14ac:dyDescent="0.4">
      <c r="A122" s="137"/>
      <c r="B122" s="136"/>
      <c r="C122" s="137"/>
      <c r="D122" s="137"/>
      <c r="E122" s="137"/>
      <c r="F122" s="156"/>
      <c r="G122" s="137"/>
      <c r="H122" s="137"/>
      <c r="I122" s="137"/>
    </row>
    <row r="123" spans="1:10" s="173" customFormat="1" x14ac:dyDescent="0.4">
      <c r="A123" s="137">
        <v>20</v>
      </c>
      <c r="B123" s="136">
        <v>243354</v>
      </c>
      <c r="C123" s="137" t="s">
        <v>2852</v>
      </c>
      <c r="D123" s="137"/>
      <c r="E123" s="137" t="s">
        <v>2853</v>
      </c>
      <c r="F123" s="156">
        <v>80000</v>
      </c>
      <c r="G123" s="137"/>
      <c r="H123" s="137"/>
      <c r="I123" s="137"/>
    </row>
    <row r="124" spans="1:10" s="173" customFormat="1" x14ac:dyDescent="0.4">
      <c r="A124" s="137"/>
      <c r="B124" s="136"/>
      <c r="C124" s="137"/>
      <c r="D124" s="137"/>
      <c r="E124" s="137"/>
      <c r="F124" s="156"/>
      <c r="G124" s="137"/>
      <c r="H124" s="137"/>
      <c r="I124" s="137"/>
    </row>
    <row r="125" spans="1:10" s="173" customFormat="1" x14ac:dyDescent="0.4">
      <c r="A125" s="137"/>
      <c r="B125" s="136"/>
      <c r="C125" s="137"/>
      <c r="D125" s="137"/>
      <c r="E125" s="137"/>
      <c r="F125" s="156"/>
      <c r="G125" s="137"/>
      <c r="H125" s="137"/>
      <c r="I125" s="137"/>
    </row>
    <row r="126" spans="1:10" s="173" customFormat="1" x14ac:dyDescent="0.4">
      <c r="A126" s="137"/>
      <c r="B126" s="136"/>
      <c r="C126" s="137"/>
      <c r="D126" s="137"/>
      <c r="E126" s="137"/>
      <c r="F126" s="156"/>
      <c r="G126" s="137"/>
      <c r="H126" s="137"/>
      <c r="I126" s="137"/>
    </row>
    <row r="127" spans="1:10" s="173" customFormat="1" x14ac:dyDescent="0.4">
      <c r="A127" s="137"/>
      <c r="B127" s="136"/>
      <c r="C127" s="137"/>
      <c r="D127" s="137"/>
      <c r="E127" s="137"/>
      <c r="F127" s="156"/>
      <c r="G127" s="137"/>
      <c r="H127" s="137"/>
      <c r="I127" s="137"/>
    </row>
    <row r="128" spans="1:10" s="173" customFormat="1" x14ac:dyDescent="0.4">
      <c r="A128" s="137"/>
      <c r="B128" s="136"/>
      <c r="C128" s="137"/>
      <c r="D128" s="137"/>
      <c r="E128" s="137"/>
      <c r="F128" s="156"/>
      <c r="G128" s="137"/>
      <c r="H128" s="137"/>
      <c r="I128" s="137"/>
    </row>
    <row r="129" spans="1:10" s="173" customFormat="1" x14ac:dyDescent="0.4">
      <c r="A129" s="137"/>
      <c r="B129" s="136"/>
      <c r="C129" s="137"/>
      <c r="D129" s="137"/>
      <c r="E129" s="137"/>
      <c r="F129" s="156"/>
      <c r="G129" s="137"/>
      <c r="H129" s="137"/>
      <c r="I129" s="156"/>
    </row>
    <row r="130" spans="1:10" s="276" customFormat="1" x14ac:dyDescent="0.4">
      <c r="A130" s="273"/>
      <c r="B130" s="274"/>
      <c r="C130" s="273"/>
      <c r="D130" s="137"/>
      <c r="E130" s="137"/>
      <c r="F130" s="281"/>
      <c r="G130" s="273"/>
      <c r="H130" s="273"/>
      <c r="I130" s="281"/>
    </row>
    <row r="131" spans="1:10" s="280" customFormat="1" x14ac:dyDescent="0.4">
      <c r="A131" s="167"/>
      <c r="B131" s="167"/>
      <c r="C131" s="167"/>
      <c r="D131" s="167"/>
      <c r="E131" s="167"/>
      <c r="F131" s="168">
        <f>SUM(F4:F130)</f>
        <v>2025899.95</v>
      </c>
      <c r="G131" s="167"/>
      <c r="H131" s="167"/>
      <c r="I131" s="281">
        <f>F131-J131</f>
        <v>893509.95</v>
      </c>
      <c r="J131" s="279">
        <f>SUM(J2:J130)</f>
        <v>1132390</v>
      </c>
    </row>
  </sheetData>
  <autoFilter ref="A2:I11" xr:uid="{F47758CA-8DA7-41C8-95F0-345EB8497992}"/>
  <mergeCells count="1">
    <mergeCell ref="A1:I1"/>
  </mergeCells>
  <phoneticPr fontId="4" type="noConversion"/>
  <pageMargins left="0" right="0" top="0.74803149606299213" bottom="0.74803149606299213" header="0.31496062992125984" footer="0.31496062992125984"/>
  <pageSetup paperSize="9" orientation="portrait" horizontalDpi="0" verticalDpi="0" r:id="rId1"/>
  <headerFooter scaleWithDoc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D2789-4710-43A0-8005-016A3D344D32}">
  <dimension ref="A1:R1536"/>
  <sheetViews>
    <sheetView tabSelected="1" topLeftCell="A1273" zoomScaleNormal="100" workbookViewId="0">
      <selection activeCell="M1290" sqref="M1290"/>
    </sheetView>
  </sheetViews>
  <sheetFormatPr defaultRowHeight="18.75" x14ac:dyDescent="0.4"/>
  <cols>
    <col min="1" max="1" width="4.875" style="138" customWidth="1"/>
    <col min="2" max="2" width="8" style="138" customWidth="1"/>
    <col min="3" max="3" width="28.875" style="129" customWidth="1"/>
    <col min="4" max="4" width="7.25" style="129" customWidth="1"/>
    <col min="5" max="5" width="10.5" style="200" customWidth="1"/>
    <col min="6" max="6" width="10" style="164" customWidth="1"/>
    <col min="7" max="7" width="8.25" style="129" customWidth="1"/>
    <col min="8" max="8" width="9.375" style="315" customWidth="1"/>
    <col min="9" max="9" width="10.5" style="179" customWidth="1"/>
    <col min="10" max="10" width="15.625" style="164" customWidth="1"/>
    <col min="11" max="11" width="9" style="129"/>
    <col min="12" max="12" width="10.875" style="129" bestFit="1" customWidth="1"/>
    <col min="13" max="16384" width="9" style="129"/>
  </cols>
  <sheetData>
    <row r="1" spans="1:12" s="181" customFormat="1" ht="23.25" x14ac:dyDescent="0.5">
      <c r="A1" s="795" t="s">
        <v>43</v>
      </c>
      <c r="B1" s="795"/>
      <c r="C1" s="795"/>
      <c r="D1" s="795"/>
      <c r="E1" s="795"/>
      <c r="F1" s="795"/>
      <c r="G1" s="795"/>
      <c r="H1" s="795"/>
      <c r="I1" s="795"/>
      <c r="J1" s="180"/>
    </row>
    <row r="2" spans="1:12" s="128" customFormat="1" x14ac:dyDescent="0.4">
      <c r="A2" s="167" t="s">
        <v>8</v>
      </c>
      <c r="B2" s="167" t="s">
        <v>7</v>
      </c>
      <c r="C2" s="167" t="s">
        <v>0</v>
      </c>
      <c r="D2" s="167" t="s">
        <v>1</v>
      </c>
      <c r="E2" s="194" t="s">
        <v>2</v>
      </c>
      <c r="F2" s="168" t="s">
        <v>3</v>
      </c>
      <c r="G2" s="167" t="s">
        <v>4</v>
      </c>
      <c r="H2" s="182" t="s">
        <v>6</v>
      </c>
      <c r="I2" s="169" t="s">
        <v>16</v>
      </c>
      <c r="J2" s="166"/>
    </row>
    <row r="3" spans="1:12" s="128" customFormat="1" x14ac:dyDescent="0.4">
      <c r="A3" s="130"/>
      <c r="B3" s="131">
        <v>243162</v>
      </c>
      <c r="C3" s="130" t="s">
        <v>357</v>
      </c>
      <c r="D3" s="130"/>
      <c r="E3" s="186"/>
      <c r="F3" s="132"/>
      <c r="G3" s="130"/>
      <c r="H3" s="312"/>
      <c r="I3" s="132"/>
    </row>
    <row r="4" spans="1:12" s="272" customFormat="1" x14ac:dyDescent="0.4">
      <c r="A4" s="140">
        <v>1</v>
      </c>
      <c r="B4" s="142">
        <v>243172</v>
      </c>
      <c r="C4" s="140" t="s">
        <v>426</v>
      </c>
      <c r="D4" s="140" t="s">
        <v>427</v>
      </c>
      <c r="E4" s="191" t="s">
        <v>428</v>
      </c>
      <c r="F4" s="170">
        <v>18832</v>
      </c>
      <c r="G4" s="146">
        <v>243208</v>
      </c>
      <c r="H4" s="197">
        <v>52410620</v>
      </c>
      <c r="I4" s="170" t="s">
        <v>487</v>
      </c>
      <c r="J4" s="271">
        <f>F4+F5+F6+F7+F8+F9+F10+F11+F12+F13+F14+F15+F16+F17+F18+F19</f>
        <v>220940.5</v>
      </c>
    </row>
    <row r="5" spans="1:12" s="272" customFormat="1" x14ac:dyDescent="0.4">
      <c r="A5" s="140"/>
      <c r="B5" s="142"/>
      <c r="C5" s="167" t="s">
        <v>11</v>
      </c>
      <c r="D5" s="167" t="s">
        <v>11</v>
      </c>
      <c r="E5" s="191" t="s">
        <v>429</v>
      </c>
      <c r="F5" s="170">
        <v>7320</v>
      </c>
      <c r="G5" s="158" t="s">
        <v>11</v>
      </c>
      <c r="H5" s="192" t="s">
        <v>11</v>
      </c>
      <c r="I5" s="158" t="s">
        <v>11</v>
      </c>
    </row>
    <row r="6" spans="1:12" s="272" customFormat="1" x14ac:dyDescent="0.4">
      <c r="A6" s="140"/>
      <c r="B6" s="142"/>
      <c r="C6" s="167" t="s">
        <v>11</v>
      </c>
      <c r="D6" s="167" t="s">
        <v>11</v>
      </c>
      <c r="E6" s="191" t="s">
        <v>450</v>
      </c>
      <c r="F6" s="170">
        <v>24000</v>
      </c>
      <c r="G6" s="158" t="s">
        <v>11</v>
      </c>
      <c r="H6" s="192" t="s">
        <v>11</v>
      </c>
      <c r="I6" s="158" t="s">
        <v>11</v>
      </c>
    </row>
    <row r="7" spans="1:12" s="272" customFormat="1" x14ac:dyDescent="0.4">
      <c r="A7" s="140"/>
      <c r="B7" s="142"/>
      <c r="C7" s="167" t="s">
        <v>11</v>
      </c>
      <c r="D7" s="167" t="s">
        <v>11</v>
      </c>
      <c r="E7" s="191" t="s">
        <v>451</v>
      </c>
      <c r="F7" s="170">
        <v>10000</v>
      </c>
      <c r="G7" s="158" t="s">
        <v>11</v>
      </c>
      <c r="H7" s="192" t="s">
        <v>11</v>
      </c>
      <c r="I7" s="158" t="s">
        <v>11</v>
      </c>
    </row>
    <row r="8" spans="1:12" s="272" customFormat="1" x14ac:dyDescent="0.4">
      <c r="A8" s="140"/>
      <c r="B8" s="142"/>
      <c r="C8" s="167" t="s">
        <v>11</v>
      </c>
      <c r="D8" s="167" t="s">
        <v>11</v>
      </c>
      <c r="E8" s="191" t="s">
        <v>452</v>
      </c>
      <c r="F8" s="170">
        <v>27000</v>
      </c>
      <c r="G8" s="158" t="s">
        <v>11</v>
      </c>
      <c r="H8" s="192" t="s">
        <v>11</v>
      </c>
      <c r="I8" s="158" t="s">
        <v>11</v>
      </c>
    </row>
    <row r="9" spans="1:12" s="272" customFormat="1" x14ac:dyDescent="0.4">
      <c r="A9" s="140"/>
      <c r="B9" s="142"/>
      <c r="C9" s="167" t="s">
        <v>11</v>
      </c>
      <c r="D9" s="167" t="s">
        <v>11</v>
      </c>
      <c r="E9" s="191" t="s">
        <v>453</v>
      </c>
      <c r="F9" s="170">
        <v>2440</v>
      </c>
      <c r="G9" s="158" t="s">
        <v>11</v>
      </c>
      <c r="H9" s="192" t="s">
        <v>11</v>
      </c>
      <c r="I9" s="158" t="s">
        <v>11</v>
      </c>
    </row>
    <row r="10" spans="1:12" s="272" customFormat="1" x14ac:dyDescent="0.4">
      <c r="A10" s="140"/>
      <c r="B10" s="142">
        <v>243250</v>
      </c>
      <c r="C10" s="167" t="s">
        <v>11</v>
      </c>
      <c r="D10" s="167" t="s">
        <v>11</v>
      </c>
      <c r="E10" s="659" t="s">
        <v>1357</v>
      </c>
      <c r="F10" s="511">
        <v>16000</v>
      </c>
      <c r="G10" s="158" t="s">
        <v>11</v>
      </c>
      <c r="H10" s="192" t="s">
        <v>11</v>
      </c>
      <c r="I10" s="158" t="s">
        <v>11</v>
      </c>
    </row>
    <row r="11" spans="1:12" s="272" customFormat="1" x14ac:dyDescent="0.4">
      <c r="A11" s="137"/>
      <c r="B11" s="136"/>
      <c r="C11" s="167" t="s">
        <v>11</v>
      </c>
      <c r="D11" s="167" t="s">
        <v>11</v>
      </c>
      <c r="E11" s="659" t="s">
        <v>1364</v>
      </c>
      <c r="F11" s="511">
        <v>30000</v>
      </c>
      <c r="G11" s="158" t="s">
        <v>2285</v>
      </c>
      <c r="H11" s="158" t="s">
        <v>2286</v>
      </c>
      <c r="I11" s="158" t="s">
        <v>11</v>
      </c>
    </row>
    <row r="12" spans="1:12" s="272" customFormat="1" x14ac:dyDescent="0.4">
      <c r="A12" s="137"/>
      <c r="B12" s="136"/>
      <c r="C12" s="167" t="s">
        <v>11</v>
      </c>
      <c r="D12" s="167" t="s">
        <v>11</v>
      </c>
      <c r="E12" s="659" t="s">
        <v>1365</v>
      </c>
      <c r="F12" s="511">
        <v>6741</v>
      </c>
      <c r="G12" s="158" t="s">
        <v>11</v>
      </c>
      <c r="H12" s="192" t="s">
        <v>11</v>
      </c>
      <c r="I12" s="158" t="s">
        <v>11</v>
      </c>
    </row>
    <row r="13" spans="1:12" s="272" customFormat="1" x14ac:dyDescent="0.4">
      <c r="A13" s="137"/>
      <c r="B13" s="142">
        <v>243265</v>
      </c>
      <c r="C13" s="167" t="s">
        <v>11</v>
      </c>
      <c r="D13" s="167" t="s">
        <v>11</v>
      </c>
      <c r="E13" s="659" t="s">
        <v>1453</v>
      </c>
      <c r="F13" s="511">
        <v>6955</v>
      </c>
      <c r="G13" s="158" t="s">
        <v>11</v>
      </c>
      <c r="H13" s="192" t="s">
        <v>11</v>
      </c>
      <c r="I13" s="158" t="s">
        <v>11</v>
      </c>
    </row>
    <row r="14" spans="1:12" s="272" customFormat="1" x14ac:dyDescent="0.4">
      <c r="A14" s="137"/>
      <c r="B14" s="136"/>
      <c r="C14" s="167" t="s">
        <v>11</v>
      </c>
      <c r="D14" s="167" t="s">
        <v>11</v>
      </c>
      <c r="E14" s="659" t="s">
        <v>1495</v>
      </c>
      <c r="F14" s="511">
        <v>9000</v>
      </c>
      <c r="G14" s="158" t="s">
        <v>11</v>
      </c>
      <c r="H14" s="192" t="s">
        <v>11</v>
      </c>
      <c r="I14" s="158" t="s">
        <v>11</v>
      </c>
    </row>
    <row r="15" spans="1:12" s="272" customFormat="1" x14ac:dyDescent="0.4">
      <c r="A15" s="137"/>
      <c r="B15" s="136"/>
      <c r="C15" s="167" t="s">
        <v>11</v>
      </c>
      <c r="D15" s="167" t="s">
        <v>11</v>
      </c>
      <c r="E15" s="659" t="s">
        <v>1500</v>
      </c>
      <c r="F15" s="511">
        <v>8540</v>
      </c>
      <c r="G15" s="158" t="s">
        <v>11</v>
      </c>
      <c r="H15" s="192" t="s">
        <v>11</v>
      </c>
      <c r="I15" s="158" t="s">
        <v>11</v>
      </c>
    </row>
    <row r="16" spans="1:12" s="272" customFormat="1" x14ac:dyDescent="0.4">
      <c r="A16" s="137"/>
      <c r="B16" s="136"/>
      <c r="C16" s="167" t="s">
        <v>11</v>
      </c>
      <c r="D16" s="167" t="s">
        <v>11</v>
      </c>
      <c r="E16" s="660" t="s">
        <v>1519</v>
      </c>
      <c r="F16" s="165">
        <v>6955</v>
      </c>
      <c r="G16" s="158" t="s">
        <v>11</v>
      </c>
      <c r="H16" s="192" t="s">
        <v>11</v>
      </c>
      <c r="I16" s="158" t="s">
        <v>11</v>
      </c>
      <c r="L16" s="409"/>
    </row>
    <row r="17" spans="1:10" s="272" customFormat="1" x14ac:dyDescent="0.4">
      <c r="A17" s="137"/>
      <c r="B17" s="136">
        <v>243277</v>
      </c>
      <c r="C17" s="167" t="s">
        <v>11</v>
      </c>
      <c r="D17" s="167" t="s">
        <v>11</v>
      </c>
      <c r="E17" s="660" t="s">
        <v>1841</v>
      </c>
      <c r="F17" s="165">
        <v>18000</v>
      </c>
      <c r="G17" s="158" t="s">
        <v>11</v>
      </c>
      <c r="H17" s="192" t="s">
        <v>11</v>
      </c>
      <c r="I17" s="158" t="s">
        <v>11</v>
      </c>
    </row>
    <row r="18" spans="1:10" s="272" customFormat="1" x14ac:dyDescent="0.4">
      <c r="A18" s="137"/>
      <c r="B18" s="136"/>
      <c r="C18" s="167" t="s">
        <v>11</v>
      </c>
      <c r="D18" s="167" t="s">
        <v>11</v>
      </c>
      <c r="E18" s="660" t="s">
        <v>1864</v>
      </c>
      <c r="F18" s="165">
        <v>5617.5</v>
      </c>
      <c r="G18" s="158" t="s">
        <v>11</v>
      </c>
      <c r="H18" s="192" t="s">
        <v>11</v>
      </c>
      <c r="I18" s="158" t="s">
        <v>11</v>
      </c>
    </row>
    <row r="19" spans="1:10" s="272" customFormat="1" x14ac:dyDescent="0.4">
      <c r="A19" s="137"/>
      <c r="B19" s="136"/>
      <c r="C19" s="167" t="s">
        <v>11</v>
      </c>
      <c r="D19" s="167" t="s">
        <v>11</v>
      </c>
      <c r="E19" s="660" t="s">
        <v>2046</v>
      </c>
      <c r="F19" s="165">
        <v>23540</v>
      </c>
      <c r="G19" s="158" t="s">
        <v>11</v>
      </c>
      <c r="H19" s="192" t="s">
        <v>11</v>
      </c>
      <c r="I19" s="158" t="s">
        <v>11</v>
      </c>
    </row>
    <row r="20" spans="1:10" s="272" customFormat="1" x14ac:dyDescent="0.4">
      <c r="A20" s="137"/>
      <c r="B20" s="136"/>
      <c r="C20" s="167" t="s">
        <v>11</v>
      </c>
      <c r="D20" s="167" t="s">
        <v>11</v>
      </c>
      <c r="E20" s="328" t="s">
        <v>2390</v>
      </c>
      <c r="F20" s="156">
        <v>6955</v>
      </c>
      <c r="G20" s="137"/>
      <c r="H20" s="193"/>
      <c r="I20" s="156"/>
    </row>
    <row r="21" spans="1:10" s="272" customFormat="1" x14ac:dyDescent="0.4">
      <c r="A21" s="137"/>
      <c r="B21" s="136"/>
      <c r="C21" s="167" t="s">
        <v>11</v>
      </c>
      <c r="D21" s="167" t="s">
        <v>11</v>
      </c>
      <c r="E21" s="328" t="s">
        <v>2391</v>
      </c>
      <c r="F21" s="156">
        <v>16000</v>
      </c>
      <c r="G21" s="137"/>
      <c r="H21" s="193"/>
      <c r="I21" s="156"/>
    </row>
    <row r="22" spans="1:10" s="272" customFormat="1" x14ac:dyDescent="0.4">
      <c r="A22" s="137"/>
      <c r="B22" s="136">
        <v>243328</v>
      </c>
      <c r="C22" s="167" t="s">
        <v>11</v>
      </c>
      <c r="D22" s="167" t="s">
        <v>11</v>
      </c>
      <c r="E22" s="328" t="s">
        <v>2486</v>
      </c>
      <c r="F22" s="156">
        <v>8988</v>
      </c>
      <c r="G22" s="137"/>
      <c r="H22" s="193"/>
      <c r="I22" s="156"/>
    </row>
    <row r="23" spans="1:10" s="272" customFormat="1" x14ac:dyDescent="0.4">
      <c r="A23" s="137"/>
      <c r="B23" s="136"/>
      <c r="C23" s="167" t="s">
        <v>11</v>
      </c>
      <c r="D23" s="167" t="s">
        <v>11</v>
      </c>
      <c r="E23" s="328" t="s">
        <v>2506</v>
      </c>
      <c r="F23" s="156">
        <v>23540</v>
      </c>
      <c r="G23" s="137"/>
      <c r="H23" s="193"/>
      <c r="I23" s="156"/>
    </row>
    <row r="24" spans="1:10" s="272" customFormat="1" x14ac:dyDescent="0.4">
      <c r="A24" s="137"/>
      <c r="B24" s="136">
        <v>243353</v>
      </c>
      <c r="C24" s="167" t="s">
        <v>11</v>
      </c>
      <c r="D24" s="167" t="s">
        <v>11</v>
      </c>
      <c r="E24" s="328" t="s">
        <v>2523</v>
      </c>
      <c r="F24" s="156">
        <v>24000</v>
      </c>
      <c r="G24" s="137"/>
      <c r="H24" s="193"/>
      <c r="I24" s="156"/>
    </row>
    <row r="25" spans="1:10" s="272" customFormat="1" x14ac:dyDescent="0.4">
      <c r="A25" s="137"/>
      <c r="B25" s="136"/>
      <c r="C25" s="167" t="s">
        <v>11</v>
      </c>
      <c r="D25" s="167" t="s">
        <v>11</v>
      </c>
      <c r="E25" s="328" t="s">
        <v>2805</v>
      </c>
      <c r="F25" s="156">
        <v>5992</v>
      </c>
      <c r="G25" s="137"/>
      <c r="H25" s="193"/>
      <c r="I25" s="156"/>
    </row>
    <row r="26" spans="1:10" s="272" customFormat="1" x14ac:dyDescent="0.4">
      <c r="A26" s="137"/>
      <c r="B26" s="136"/>
      <c r="C26" s="167" t="s">
        <v>11</v>
      </c>
      <c r="D26" s="167" t="s">
        <v>11</v>
      </c>
      <c r="E26" s="328" t="s">
        <v>2806</v>
      </c>
      <c r="F26" s="156">
        <v>10432.5</v>
      </c>
      <c r="G26" s="137"/>
      <c r="H26" s="193"/>
      <c r="I26" s="156"/>
    </row>
    <row r="27" spans="1:10" s="272" customFormat="1" x14ac:dyDescent="0.4">
      <c r="A27" s="137"/>
      <c r="B27" s="136">
        <v>243369</v>
      </c>
      <c r="C27" s="167" t="s">
        <v>11</v>
      </c>
      <c r="D27" s="167" t="s">
        <v>11</v>
      </c>
      <c r="E27" s="328" t="s">
        <v>3002</v>
      </c>
      <c r="F27" s="156">
        <v>20494</v>
      </c>
      <c r="G27" s="137"/>
      <c r="H27" s="193"/>
      <c r="I27" s="156"/>
    </row>
    <row r="28" spans="1:10" s="272" customFormat="1" x14ac:dyDescent="0.4">
      <c r="A28" s="137"/>
      <c r="B28" s="136"/>
      <c r="C28" s="167"/>
      <c r="D28" s="167"/>
      <c r="E28" s="328"/>
      <c r="F28" s="156"/>
      <c r="G28" s="137"/>
      <c r="H28" s="193"/>
      <c r="I28" s="156"/>
    </row>
    <row r="29" spans="1:10" s="276" customFormat="1" x14ac:dyDescent="0.4">
      <c r="A29" s="273">
        <v>2</v>
      </c>
      <c r="B29" s="274">
        <v>243018</v>
      </c>
      <c r="C29" s="273" t="s">
        <v>24</v>
      </c>
      <c r="D29" s="273" t="s">
        <v>456</v>
      </c>
      <c r="E29" s="542">
        <v>211100330</v>
      </c>
      <c r="F29" s="543">
        <v>3000</v>
      </c>
      <c r="G29" s="544">
        <v>243181</v>
      </c>
      <c r="H29" s="545" t="s">
        <v>1157</v>
      </c>
      <c r="I29" s="545" t="s">
        <v>487</v>
      </c>
      <c r="J29" s="275">
        <f>F29+F30</f>
        <v>7800</v>
      </c>
    </row>
    <row r="30" spans="1:10" s="276" customFormat="1" x14ac:dyDescent="0.4">
      <c r="A30" s="273"/>
      <c r="B30" s="274">
        <v>243018</v>
      </c>
      <c r="C30" s="273" t="s">
        <v>11</v>
      </c>
      <c r="D30" s="273" t="s">
        <v>11</v>
      </c>
      <c r="E30" s="542">
        <v>220100273</v>
      </c>
      <c r="F30" s="543">
        <v>4800</v>
      </c>
      <c r="G30" s="545" t="s">
        <v>11</v>
      </c>
      <c r="H30" s="545" t="s">
        <v>11</v>
      </c>
      <c r="I30" s="545" t="s">
        <v>11</v>
      </c>
      <c r="J30" s="275"/>
    </row>
    <row r="31" spans="1:10" s="173" customFormat="1" x14ac:dyDescent="0.4">
      <c r="A31" s="137"/>
      <c r="B31" s="136">
        <v>243300</v>
      </c>
      <c r="C31" s="273" t="s">
        <v>11</v>
      </c>
      <c r="D31" s="273" t="s">
        <v>11</v>
      </c>
      <c r="E31" s="563">
        <v>221000065</v>
      </c>
      <c r="F31" s="553">
        <v>10800</v>
      </c>
      <c r="G31" s="552"/>
      <c r="H31" s="552"/>
      <c r="I31" s="552"/>
      <c r="J31" s="172"/>
    </row>
    <row r="32" spans="1:10" s="173" customFormat="1" x14ac:dyDescent="0.4">
      <c r="A32" s="137"/>
      <c r="B32" s="136">
        <v>243368</v>
      </c>
      <c r="C32" s="273" t="s">
        <v>11</v>
      </c>
      <c r="D32" s="273" t="s">
        <v>11</v>
      </c>
      <c r="E32" s="563">
        <v>221200159</v>
      </c>
      <c r="F32" s="553">
        <v>12600</v>
      </c>
      <c r="G32" s="552"/>
      <c r="H32" s="552"/>
      <c r="I32" s="552"/>
      <c r="J32" s="172"/>
    </row>
    <row r="33" spans="1:10" s="173" customFormat="1" x14ac:dyDescent="0.4">
      <c r="A33" s="137"/>
      <c r="B33" s="136"/>
      <c r="C33" s="137"/>
      <c r="D33" s="137"/>
      <c r="E33" s="563"/>
      <c r="F33" s="553"/>
      <c r="G33" s="552"/>
      <c r="H33" s="552"/>
      <c r="I33" s="552"/>
      <c r="J33" s="172"/>
    </row>
    <row r="34" spans="1:10" s="280" customFormat="1" x14ac:dyDescent="0.4">
      <c r="A34" s="167"/>
      <c r="B34" s="277"/>
      <c r="C34" s="167"/>
      <c r="D34" s="167"/>
      <c r="E34" s="546"/>
      <c r="F34" s="547"/>
      <c r="G34" s="546"/>
      <c r="H34" s="548"/>
      <c r="I34" s="548"/>
      <c r="J34" s="279"/>
    </row>
    <row r="35" spans="1:10" s="276" customFormat="1" x14ac:dyDescent="0.4">
      <c r="A35" s="273">
        <v>3</v>
      </c>
      <c r="B35" s="274">
        <v>243108</v>
      </c>
      <c r="C35" s="273" t="s">
        <v>27</v>
      </c>
      <c r="D35" s="273" t="s">
        <v>11</v>
      </c>
      <c r="E35" s="549" t="s">
        <v>239</v>
      </c>
      <c r="F35" s="550">
        <v>32400</v>
      </c>
      <c r="G35" s="551">
        <v>243231</v>
      </c>
      <c r="H35" s="549" t="s">
        <v>1234</v>
      </c>
      <c r="I35" s="549" t="s">
        <v>487</v>
      </c>
      <c r="J35" s="275">
        <f>F35+F36+F37+F38</f>
        <v>109200</v>
      </c>
    </row>
    <row r="36" spans="1:10" s="173" customFormat="1" x14ac:dyDescent="0.4">
      <c r="A36" s="137"/>
      <c r="B36" s="136">
        <v>242900</v>
      </c>
      <c r="C36" s="273" t="s">
        <v>11</v>
      </c>
      <c r="D36" s="273" t="s">
        <v>11</v>
      </c>
      <c r="E36" s="545" t="s">
        <v>1553</v>
      </c>
      <c r="F36" s="543">
        <v>37800</v>
      </c>
      <c r="G36" s="544">
        <v>243298</v>
      </c>
      <c r="H36" s="545" t="s">
        <v>2202</v>
      </c>
      <c r="I36" s="545" t="s">
        <v>487</v>
      </c>
      <c r="J36" s="172"/>
    </row>
    <row r="37" spans="1:10" s="173" customFormat="1" x14ac:dyDescent="0.4">
      <c r="A37" s="137"/>
      <c r="B37" s="136"/>
      <c r="C37" s="273" t="s">
        <v>11</v>
      </c>
      <c r="D37" s="273" t="s">
        <v>11</v>
      </c>
      <c r="E37" s="545" t="s">
        <v>1581</v>
      </c>
      <c r="F37" s="543">
        <v>6600</v>
      </c>
      <c r="G37" s="545" t="s">
        <v>11</v>
      </c>
      <c r="H37" s="545" t="s">
        <v>11</v>
      </c>
      <c r="I37" s="545" t="s">
        <v>11</v>
      </c>
      <c r="J37" s="172"/>
    </row>
    <row r="38" spans="1:10" s="173" customFormat="1" x14ac:dyDescent="0.4">
      <c r="A38" s="137"/>
      <c r="B38" s="136">
        <v>243286</v>
      </c>
      <c r="C38" s="273" t="s">
        <v>11</v>
      </c>
      <c r="D38" s="273" t="s">
        <v>11</v>
      </c>
      <c r="E38" s="545" t="s">
        <v>2038</v>
      </c>
      <c r="F38" s="543">
        <v>32400</v>
      </c>
      <c r="G38" s="545" t="s">
        <v>11</v>
      </c>
      <c r="H38" s="545" t="s">
        <v>11</v>
      </c>
      <c r="I38" s="545" t="s">
        <v>11</v>
      </c>
      <c r="J38" s="172"/>
    </row>
    <row r="39" spans="1:10" s="173" customFormat="1" x14ac:dyDescent="0.4">
      <c r="A39" s="137"/>
      <c r="B39" s="136">
        <v>243300</v>
      </c>
      <c r="C39" s="273" t="s">
        <v>11</v>
      </c>
      <c r="D39" s="273" t="s">
        <v>11</v>
      </c>
      <c r="E39" s="552" t="s">
        <v>2180</v>
      </c>
      <c r="F39" s="553">
        <v>128400</v>
      </c>
      <c r="G39" s="554"/>
      <c r="H39" s="552"/>
      <c r="I39" s="552"/>
      <c r="J39" s="172"/>
    </row>
    <row r="40" spans="1:10" s="173" customFormat="1" x14ac:dyDescent="0.4">
      <c r="A40" s="137"/>
      <c r="B40" s="136"/>
      <c r="C40" s="273" t="s">
        <v>11</v>
      </c>
      <c r="D40" s="273" t="s">
        <v>11</v>
      </c>
      <c r="E40" s="552"/>
      <c r="F40" s="553"/>
      <c r="G40" s="554"/>
      <c r="H40" s="552"/>
      <c r="I40" s="552"/>
      <c r="J40" s="172"/>
    </row>
    <row r="41" spans="1:10" s="173" customFormat="1" x14ac:dyDescent="0.4">
      <c r="A41" s="137"/>
      <c r="B41" s="136"/>
      <c r="C41" s="273"/>
      <c r="D41" s="273"/>
      <c r="E41" s="552"/>
      <c r="F41" s="553"/>
      <c r="G41" s="554"/>
      <c r="H41" s="552"/>
      <c r="I41" s="552"/>
      <c r="J41" s="172"/>
    </row>
    <row r="42" spans="1:10" s="280" customFormat="1" x14ac:dyDescent="0.4">
      <c r="A42" s="167"/>
      <c r="B42" s="277"/>
      <c r="C42" s="167"/>
      <c r="D42" s="167"/>
      <c r="E42" s="548"/>
      <c r="F42" s="547"/>
      <c r="G42" s="546"/>
      <c r="H42" s="548"/>
      <c r="I42" s="548"/>
      <c r="J42" s="279"/>
    </row>
    <row r="43" spans="1:10" s="280" customFormat="1" x14ac:dyDescent="0.4">
      <c r="A43" s="167">
        <v>4</v>
      </c>
      <c r="B43" s="277">
        <v>242900</v>
      </c>
      <c r="C43" s="167" t="s">
        <v>1493</v>
      </c>
      <c r="D43" s="273" t="s">
        <v>11</v>
      </c>
      <c r="E43" s="411" t="s">
        <v>1494</v>
      </c>
      <c r="F43" s="609">
        <v>7383</v>
      </c>
      <c r="G43" s="608">
        <v>243292</v>
      </c>
      <c r="H43" s="411" t="s">
        <v>2110</v>
      </c>
      <c r="I43" s="411" t="s">
        <v>487</v>
      </c>
      <c r="J43" s="279">
        <f>F43+F44</f>
        <v>27713</v>
      </c>
    </row>
    <row r="44" spans="1:10" s="280" customFormat="1" x14ac:dyDescent="0.4">
      <c r="A44" s="167"/>
      <c r="B44" s="277"/>
      <c r="C44" s="167"/>
      <c r="D44" s="167"/>
      <c r="E44" s="411" t="s">
        <v>1518</v>
      </c>
      <c r="F44" s="609">
        <v>20330</v>
      </c>
      <c r="G44" s="549" t="s">
        <v>11</v>
      </c>
      <c r="H44" s="549" t="s">
        <v>11</v>
      </c>
      <c r="I44" s="549" t="s">
        <v>11</v>
      </c>
      <c r="J44" s="279"/>
    </row>
    <row r="45" spans="1:10" s="280" customFormat="1" x14ac:dyDescent="0.4">
      <c r="A45" s="167"/>
      <c r="B45" s="277">
        <v>243328</v>
      </c>
      <c r="C45" s="167"/>
      <c r="D45" s="167"/>
      <c r="E45" s="548" t="s">
        <v>2500</v>
      </c>
      <c r="F45" s="547">
        <v>40660</v>
      </c>
      <c r="G45" s="546"/>
      <c r="H45" s="548"/>
      <c r="I45" s="548"/>
      <c r="J45" s="279"/>
    </row>
    <row r="46" spans="1:10" s="280" customFormat="1" x14ac:dyDescent="0.4">
      <c r="A46" s="167"/>
      <c r="B46" s="277">
        <v>243368</v>
      </c>
      <c r="C46" s="167"/>
      <c r="D46" s="167"/>
      <c r="E46" s="548" t="s">
        <v>2954</v>
      </c>
      <c r="F46" s="547">
        <v>8827.5</v>
      </c>
      <c r="G46" s="546"/>
      <c r="H46" s="548"/>
      <c r="I46" s="548"/>
      <c r="J46" s="279"/>
    </row>
    <row r="47" spans="1:10" s="280" customFormat="1" x14ac:dyDescent="0.4">
      <c r="A47" s="167"/>
      <c r="B47" s="277"/>
      <c r="C47" s="167"/>
      <c r="D47" s="167"/>
      <c r="E47" s="548"/>
      <c r="F47" s="547"/>
      <c r="G47" s="546"/>
      <c r="H47" s="548"/>
      <c r="I47" s="548"/>
      <c r="J47" s="279"/>
    </row>
    <row r="48" spans="1:10" s="280" customFormat="1" x14ac:dyDescent="0.4">
      <c r="A48" s="167"/>
      <c r="B48" s="277"/>
      <c r="C48" s="167"/>
      <c r="D48" s="167"/>
      <c r="E48" s="548"/>
      <c r="F48" s="547"/>
      <c r="G48" s="546"/>
      <c r="H48" s="548"/>
      <c r="I48" s="548"/>
      <c r="J48" s="279"/>
    </row>
    <row r="49" spans="1:10" s="280" customFormat="1" x14ac:dyDescent="0.4">
      <c r="A49" s="167"/>
      <c r="B49" s="277"/>
      <c r="C49" s="167"/>
      <c r="D49" s="167"/>
      <c r="E49" s="548"/>
      <c r="F49" s="547"/>
      <c r="G49" s="546"/>
      <c r="H49" s="548"/>
      <c r="I49" s="548"/>
      <c r="J49" s="279"/>
    </row>
    <row r="50" spans="1:10" s="280" customFormat="1" x14ac:dyDescent="0.4">
      <c r="A50" s="167"/>
      <c r="B50" s="277"/>
      <c r="C50" s="167"/>
      <c r="D50" s="167"/>
      <c r="E50" s="548"/>
      <c r="F50" s="547"/>
      <c r="G50" s="546"/>
      <c r="H50" s="548"/>
      <c r="I50" s="548"/>
      <c r="J50" s="279"/>
    </row>
    <row r="51" spans="1:10" s="133" customFormat="1" x14ac:dyDescent="0.4">
      <c r="A51" s="273">
        <v>5</v>
      </c>
      <c r="B51" s="274" t="s">
        <v>251</v>
      </c>
      <c r="C51" s="273" t="s">
        <v>252</v>
      </c>
      <c r="D51" s="273" t="s">
        <v>11</v>
      </c>
      <c r="E51" s="577">
        <v>650652</v>
      </c>
      <c r="F51" s="578">
        <v>12900</v>
      </c>
      <c r="G51" s="585">
        <v>243276</v>
      </c>
      <c r="H51" s="549" t="s">
        <v>1935</v>
      </c>
      <c r="I51" s="586" t="s">
        <v>487</v>
      </c>
      <c r="J51" s="285">
        <f>F51+F52</f>
        <v>25800</v>
      </c>
    </row>
    <row r="52" spans="1:10" s="133" customFormat="1" x14ac:dyDescent="0.4">
      <c r="A52" s="273"/>
      <c r="B52" s="274"/>
      <c r="C52" s="167" t="s">
        <v>11</v>
      </c>
      <c r="D52" s="167" t="s">
        <v>11</v>
      </c>
      <c r="E52" s="542">
        <v>652548</v>
      </c>
      <c r="F52" s="564">
        <v>12900</v>
      </c>
      <c r="G52" s="574">
        <v>243306</v>
      </c>
      <c r="H52" s="545" t="s">
        <v>2297</v>
      </c>
      <c r="I52" s="549" t="s">
        <v>11</v>
      </c>
      <c r="J52" s="285"/>
    </row>
    <row r="53" spans="1:10" s="293" customFormat="1" x14ac:dyDescent="0.4">
      <c r="A53" s="137"/>
      <c r="B53" s="136">
        <v>243353</v>
      </c>
      <c r="C53" s="167" t="s">
        <v>11</v>
      </c>
      <c r="D53" s="167" t="s">
        <v>11</v>
      </c>
      <c r="E53" s="563">
        <v>654174</v>
      </c>
      <c r="F53" s="566">
        <v>4300</v>
      </c>
      <c r="G53" s="584"/>
      <c r="H53" s="552"/>
      <c r="I53" s="552"/>
      <c r="J53" s="292"/>
    </row>
    <row r="54" spans="1:10" s="293" customFormat="1" x14ac:dyDescent="0.4">
      <c r="A54" s="137"/>
      <c r="B54" s="136"/>
      <c r="C54" s="167" t="s">
        <v>11</v>
      </c>
      <c r="D54" s="167" t="s">
        <v>11</v>
      </c>
      <c r="E54" s="563"/>
      <c r="F54" s="566"/>
      <c r="G54" s="584"/>
      <c r="H54" s="552"/>
      <c r="I54" s="552"/>
      <c r="J54" s="292"/>
    </row>
    <row r="55" spans="1:10" s="293" customFormat="1" x14ac:dyDescent="0.4">
      <c r="A55" s="137"/>
      <c r="B55" s="136"/>
      <c r="C55" s="167" t="s">
        <v>11</v>
      </c>
      <c r="D55" s="167" t="s">
        <v>11</v>
      </c>
      <c r="E55" s="563"/>
      <c r="F55" s="566"/>
      <c r="G55" s="584"/>
      <c r="H55" s="552"/>
      <c r="I55" s="552"/>
      <c r="J55" s="292"/>
    </row>
    <row r="56" spans="1:10" s="293" customFormat="1" x14ac:dyDescent="0.4">
      <c r="A56" s="137"/>
      <c r="B56" s="136"/>
      <c r="C56" s="140"/>
      <c r="D56" s="140"/>
      <c r="E56" s="563"/>
      <c r="F56" s="566"/>
      <c r="G56" s="584"/>
      <c r="H56" s="552"/>
      <c r="I56" s="552"/>
      <c r="J56" s="292"/>
    </row>
    <row r="57" spans="1:10" s="133" customFormat="1" x14ac:dyDescent="0.4">
      <c r="A57" s="273"/>
      <c r="B57" s="274"/>
      <c r="C57" s="273"/>
      <c r="D57" s="273"/>
      <c r="E57" s="555"/>
      <c r="F57" s="556"/>
      <c r="G57" s="557"/>
      <c r="H57" s="558"/>
      <c r="I57" s="559"/>
      <c r="J57" s="285"/>
    </row>
    <row r="58" spans="1:10" s="276" customFormat="1" x14ac:dyDescent="0.4">
      <c r="A58" s="273">
        <v>6</v>
      </c>
      <c r="B58" s="273"/>
      <c r="C58" s="273" t="s">
        <v>40</v>
      </c>
      <c r="D58" s="273" t="s">
        <v>11</v>
      </c>
      <c r="E58" s="555">
        <v>3219</v>
      </c>
      <c r="F58" s="560">
        <v>8950</v>
      </c>
      <c r="G58" s="555"/>
      <c r="H58" s="558"/>
      <c r="I58" s="558" t="s">
        <v>11</v>
      </c>
      <c r="J58" s="275"/>
    </row>
    <row r="59" spans="1:10" s="280" customFormat="1" x14ac:dyDescent="0.4">
      <c r="A59" s="167"/>
      <c r="B59" s="167"/>
      <c r="C59" s="167" t="s">
        <v>11</v>
      </c>
      <c r="D59" s="167" t="s">
        <v>11</v>
      </c>
      <c r="E59" s="409"/>
      <c r="F59" s="561"/>
      <c r="G59" s="418"/>
      <c r="H59" s="418"/>
      <c r="I59" s="418"/>
      <c r="J59" s="279"/>
    </row>
    <row r="60" spans="1:10" s="280" customFormat="1" x14ac:dyDescent="0.4">
      <c r="A60" s="167">
        <v>7</v>
      </c>
      <c r="B60" s="277">
        <v>243172</v>
      </c>
      <c r="C60" s="167" t="s">
        <v>460</v>
      </c>
      <c r="D60" s="167" t="s">
        <v>11</v>
      </c>
      <c r="E60" s="542" t="s">
        <v>461</v>
      </c>
      <c r="F60" s="543">
        <v>3200</v>
      </c>
      <c r="G60" s="545" t="s">
        <v>744</v>
      </c>
      <c r="H60" s="545" t="s">
        <v>1253</v>
      </c>
      <c r="I60" s="545" t="s">
        <v>487</v>
      </c>
      <c r="J60" s="279">
        <f>F60+F61+F62+F63</f>
        <v>54720</v>
      </c>
    </row>
    <row r="61" spans="1:10" s="280" customFormat="1" x14ac:dyDescent="0.4">
      <c r="A61" s="167"/>
      <c r="B61" s="167"/>
      <c r="C61" s="167" t="s">
        <v>11</v>
      </c>
      <c r="D61" s="167" t="s">
        <v>11</v>
      </c>
      <c r="E61" s="542" t="s">
        <v>462</v>
      </c>
      <c r="F61" s="543">
        <v>36000</v>
      </c>
      <c r="G61" s="545" t="s">
        <v>11</v>
      </c>
      <c r="H61" s="545" t="s">
        <v>11</v>
      </c>
      <c r="I61" s="545" t="s">
        <v>11</v>
      </c>
      <c r="J61" s="279"/>
    </row>
    <row r="62" spans="1:10" s="280" customFormat="1" x14ac:dyDescent="0.4">
      <c r="A62" s="167"/>
      <c r="B62" s="167"/>
      <c r="C62" s="167" t="s">
        <v>11</v>
      </c>
      <c r="D62" s="167" t="s">
        <v>11</v>
      </c>
      <c r="E62" s="542" t="s">
        <v>799</v>
      </c>
      <c r="F62" s="543">
        <v>7520</v>
      </c>
      <c r="G62" s="545" t="s">
        <v>784</v>
      </c>
      <c r="H62" s="545" t="s">
        <v>800</v>
      </c>
      <c r="I62" s="562" t="s">
        <v>825</v>
      </c>
      <c r="J62" s="279"/>
    </row>
    <row r="63" spans="1:10" s="288" customFormat="1" x14ac:dyDescent="0.4">
      <c r="A63" s="140"/>
      <c r="B63" s="140"/>
      <c r="C63" s="167" t="s">
        <v>11</v>
      </c>
      <c r="D63" s="167" t="s">
        <v>11</v>
      </c>
      <c r="E63" s="577" t="s">
        <v>1501</v>
      </c>
      <c r="F63" s="550">
        <v>8000</v>
      </c>
      <c r="G63" s="549" t="s">
        <v>1928</v>
      </c>
      <c r="H63" s="549" t="s">
        <v>1929</v>
      </c>
      <c r="I63" s="545" t="s">
        <v>11</v>
      </c>
      <c r="J63" s="287"/>
    </row>
    <row r="64" spans="1:10" s="288" customFormat="1" x14ac:dyDescent="0.4">
      <c r="A64" s="140"/>
      <c r="B64" s="142">
        <v>243354</v>
      </c>
      <c r="C64" s="167" t="s">
        <v>11</v>
      </c>
      <c r="D64" s="167" t="s">
        <v>11</v>
      </c>
      <c r="E64" s="137" t="s">
        <v>2800</v>
      </c>
      <c r="F64" s="553">
        <v>11150</v>
      </c>
      <c r="G64" s="552"/>
      <c r="H64" s="552"/>
      <c r="I64" s="552"/>
      <c r="J64" s="287"/>
    </row>
    <row r="65" spans="1:10" s="288" customFormat="1" x14ac:dyDescent="0.4">
      <c r="A65" s="140"/>
      <c r="B65" s="140"/>
      <c r="C65" s="140"/>
      <c r="D65" s="140"/>
      <c r="E65" s="137" t="s">
        <v>2833</v>
      </c>
      <c r="F65" s="553">
        <v>12000</v>
      </c>
      <c r="G65" s="552"/>
      <c r="H65" s="552"/>
      <c r="I65" s="552"/>
      <c r="J65" s="287"/>
    </row>
    <row r="66" spans="1:10" s="288" customFormat="1" x14ac:dyDescent="0.4">
      <c r="A66" s="140"/>
      <c r="B66" s="140"/>
      <c r="C66" s="140"/>
      <c r="D66" s="140"/>
      <c r="E66" s="563"/>
      <c r="F66" s="553"/>
      <c r="G66" s="552"/>
      <c r="H66" s="552"/>
      <c r="I66" s="552"/>
      <c r="J66" s="287"/>
    </row>
    <row r="67" spans="1:10" s="280" customFormat="1" x14ac:dyDescent="0.4">
      <c r="A67" s="167"/>
      <c r="B67" s="167"/>
      <c r="C67" s="167"/>
      <c r="D67" s="167"/>
      <c r="E67" s="409"/>
      <c r="F67" s="561"/>
      <c r="G67" s="418"/>
      <c r="H67" s="418"/>
      <c r="I67" s="418"/>
      <c r="J67" s="279"/>
    </row>
    <row r="68" spans="1:10" s="280" customFormat="1" x14ac:dyDescent="0.4">
      <c r="A68" s="167">
        <v>8</v>
      </c>
      <c r="B68" s="277">
        <v>243172</v>
      </c>
      <c r="C68" s="167" t="s">
        <v>463</v>
      </c>
      <c r="D68" s="167" t="s">
        <v>11</v>
      </c>
      <c r="E68" s="542">
        <v>31122019264</v>
      </c>
      <c r="F68" s="543">
        <v>1500</v>
      </c>
      <c r="G68" s="545" t="s">
        <v>897</v>
      </c>
      <c r="H68" s="545" t="s">
        <v>1276</v>
      </c>
      <c r="I68" s="545" t="s">
        <v>898</v>
      </c>
      <c r="J68" s="279">
        <f>F68+F69+F70+F71+F72+F73+F74+F75+F76+F77+F78+F79+F80+F81+F82+F83+F84+F85+F86+F87+F88+F89+F90+F91+F92+F93+F94+F95+F96+F97+F98+F99</f>
        <v>1117350</v>
      </c>
    </row>
    <row r="69" spans="1:10" s="280" customFormat="1" x14ac:dyDescent="0.4">
      <c r="A69" s="167"/>
      <c r="B69" s="167"/>
      <c r="C69" s="167" t="s">
        <v>11</v>
      </c>
      <c r="D69" s="167" t="s">
        <v>11</v>
      </c>
      <c r="E69" s="542">
        <v>31122024678</v>
      </c>
      <c r="F69" s="543">
        <v>2460</v>
      </c>
      <c r="G69" s="545" t="s">
        <v>11</v>
      </c>
      <c r="H69" s="545" t="s">
        <v>11</v>
      </c>
      <c r="I69" s="545" t="s">
        <v>11</v>
      </c>
      <c r="J69" s="279"/>
    </row>
    <row r="70" spans="1:10" s="280" customFormat="1" x14ac:dyDescent="0.4">
      <c r="A70" s="167"/>
      <c r="B70" s="167"/>
      <c r="C70" s="167" t="s">
        <v>11</v>
      </c>
      <c r="D70" s="167" t="s">
        <v>11</v>
      </c>
      <c r="E70" s="542">
        <v>31122029841</v>
      </c>
      <c r="F70" s="543">
        <v>149520</v>
      </c>
      <c r="G70" s="545" t="s">
        <v>11</v>
      </c>
      <c r="H70" s="545" t="s">
        <v>11</v>
      </c>
      <c r="I70" s="545" t="s">
        <v>11</v>
      </c>
      <c r="J70" s="279"/>
    </row>
    <row r="71" spans="1:10" s="280" customFormat="1" x14ac:dyDescent="0.4">
      <c r="A71" s="167"/>
      <c r="B71" s="167"/>
      <c r="C71" s="167" t="s">
        <v>11</v>
      </c>
      <c r="D71" s="167" t="s">
        <v>11</v>
      </c>
      <c r="E71" s="542">
        <v>31122019737</v>
      </c>
      <c r="F71" s="543">
        <v>168210</v>
      </c>
      <c r="G71" s="545" t="s">
        <v>11</v>
      </c>
      <c r="H71" s="545" t="s">
        <v>11</v>
      </c>
      <c r="I71" s="545" t="s">
        <v>11</v>
      </c>
      <c r="J71" s="279"/>
    </row>
    <row r="72" spans="1:10" s="280" customFormat="1" x14ac:dyDescent="0.4">
      <c r="A72" s="167"/>
      <c r="B72" s="167"/>
      <c r="C72" s="167" t="s">
        <v>11</v>
      </c>
      <c r="D72" s="167" t="s">
        <v>11</v>
      </c>
      <c r="E72" s="542">
        <v>31122049350</v>
      </c>
      <c r="F72" s="543">
        <v>30000</v>
      </c>
      <c r="G72" s="545" t="s">
        <v>784</v>
      </c>
      <c r="H72" s="545" t="s">
        <v>809</v>
      </c>
      <c r="I72" s="562" t="s">
        <v>825</v>
      </c>
      <c r="J72" s="279"/>
    </row>
    <row r="73" spans="1:10" s="288" customFormat="1" x14ac:dyDescent="0.4">
      <c r="A73" s="140"/>
      <c r="B73" s="142">
        <v>243229</v>
      </c>
      <c r="C73" s="167" t="s">
        <v>11</v>
      </c>
      <c r="D73" s="167" t="s">
        <v>11</v>
      </c>
      <c r="E73" s="542">
        <v>31122029881</v>
      </c>
      <c r="F73" s="543">
        <v>12400</v>
      </c>
      <c r="G73" s="545" t="s">
        <v>1237</v>
      </c>
      <c r="H73" s="545" t="s">
        <v>1291</v>
      </c>
      <c r="I73" s="562" t="s">
        <v>898</v>
      </c>
      <c r="J73" s="287"/>
    </row>
    <row r="74" spans="1:10" s="288" customFormat="1" x14ac:dyDescent="0.4">
      <c r="A74" s="140"/>
      <c r="B74" s="140"/>
      <c r="C74" s="167" t="s">
        <v>11</v>
      </c>
      <c r="D74" s="167" t="s">
        <v>11</v>
      </c>
      <c r="E74" s="542">
        <v>31122023257</v>
      </c>
      <c r="F74" s="543">
        <v>7500</v>
      </c>
      <c r="G74" s="545" t="s">
        <v>11</v>
      </c>
      <c r="H74" s="545" t="s">
        <v>11</v>
      </c>
      <c r="I74" s="545" t="s">
        <v>11</v>
      </c>
      <c r="J74" s="287"/>
    </row>
    <row r="75" spans="1:10" s="288" customFormat="1" x14ac:dyDescent="0.4">
      <c r="A75" s="140"/>
      <c r="B75" s="140"/>
      <c r="C75" s="167" t="s">
        <v>11</v>
      </c>
      <c r="D75" s="167" t="s">
        <v>11</v>
      </c>
      <c r="E75" s="542">
        <v>31122026544</v>
      </c>
      <c r="F75" s="543">
        <v>3100</v>
      </c>
      <c r="G75" s="545" t="s">
        <v>11</v>
      </c>
      <c r="H75" s="545" t="s">
        <v>11</v>
      </c>
      <c r="I75" s="545" t="s">
        <v>11</v>
      </c>
      <c r="J75" s="287"/>
    </row>
    <row r="76" spans="1:10" s="288" customFormat="1" x14ac:dyDescent="0.4">
      <c r="A76" s="140"/>
      <c r="B76" s="140"/>
      <c r="C76" s="167" t="s">
        <v>11</v>
      </c>
      <c r="D76" s="167" t="s">
        <v>11</v>
      </c>
      <c r="E76" s="542">
        <v>31122027015</v>
      </c>
      <c r="F76" s="543">
        <v>21000</v>
      </c>
      <c r="G76" s="545" t="s">
        <v>11</v>
      </c>
      <c r="H76" s="545" t="s">
        <v>11</v>
      </c>
      <c r="I76" s="545" t="s">
        <v>11</v>
      </c>
      <c r="J76" s="287"/>
    </row>
    <row r="77" spans="1:10" s="288" customFormat="1" x14ac:dyDescent="0.4">
      <c r="A77" s="140"/>
      <c r="B77" s="142">
        <v>243243</v>
      </c>
      <c r="C77" s="167" t="s">
        <v>11</v>
      </c>
      <c r="D77" s="167" t="s">
        <v>11</v>
      </c>
      <c r="E77" s="542" t="s">
        <v>1252</v>
      </c>
      <c r="F77" s="543">
        <v>149520</v>
      </c>
      <c r="G77" s="545" t="s">
        <v>2032</v>
      </c>
      <c r="H77" s="545" t="s">
        <v>2033</v>
      </c>
      <c r="I77" s="545" t="s">
        <v>11</v>
      </c>
      <c r="J77" s="287"/>
    </row>
    <row r="78" spans="1:10" s="288" customFormat="1" x14ac:dyDescent="0.4">
      <c r="A78" s="140"/>
      <c r="B78" s="142"/>
      <c r="C78" s="167" t="s">
        <v>11</v>
      </c>
      <c r="D78" s="167" t="s">
        <v>11</v>
      </c>
      <c r="E78" s="542">
        <v>31122028406</v>
      </c>
      <c r="F78" s="543">
        <v>4000</v>
      </c>
      <c r="G78" s="545" t="s">
        <v>11</v>
      </c>
      <c r="H78" s="545" t="s">
        <v>11</v>
      </c>
      <c r="I78" s="545" t="s">
        <v>11</v>
      </c>
      <c r="J78" s="287"/>
    </row>
    <row r="79" spans="1:10" s="288" customFormat="1" x14ac:dyDescent="0.4">
      <c r="A79" s="140"/>
      <c r="B79" s="142"/>
      <c r="C79" s="167" t="s">
        <v>11</v>
      </c>
      <c r="D79" s="167" t="s">
        <v>11</v>
      </c>
      <c r="E79" s="542">
        <v>31122028158</v>
      </c>
      <c r="F79" s="543">
        <v>3100</v>
      </c>
      <c r="G79" s="545" t="s">
        <v>11</v>
      </c>
      <c r="H79" s="545" t="s">
        <v>11</v>
      </c>
      <c r="I79" s="545" t="s">
        <v>11</v>
      </c>
      <c r="J79" s="287"/>
    </row>
    <row r="80" spans="1:10" s="288" customFormat="1" x14ac:dyDescent="0.4">
      <c r="A80" s="140"/>
      <c r="B80" s="142">
        <v>243250</v>
      </c>
      <c r="C80" s="167" t="s">
        <v>11</v>
      </c>
      <c r="D80" s="167" t="s">
        <v>11</v>
      </c>
      <c r="E80" s="542" t="s">
        <v>1331</v>
      </c>
      <c r="F80" s="543">
        <v>12400</v>
      </c>
      <c r="G80" s="545" t="s">
        <v>11</v>
      </c>
      <c r="H80" s="545" t="s">
        <v>11</v>
      </c>
      <c r="I80" s="545" t="s">
        <v>11</v>
      </c>
      <c r="J80" s="287"/>
    </row>
    <row r="81" spans="1:10" s="288" customFormat="1" x14ac:dyDescent="0.4">
      <c r="A81" s="140"/>
      <c r="B81" s="142"/>
      <c r="C81" s="167" t="s">
        <v>11</v>
      </c>
      <c r="D81" s="167" t="s">
        <v>11</v>
      </c>
      <c r="E81" s="542" t="s">
        <v>1336</v>
      </c>
      <c r="F81" s="543">
        <v>20000</v>
      </c>
      <c r="G81" s="545" t="s">
        <v>11</v>
      </c>
      <c r="H81" s="545" t="s">
        <v>11</v>
      </c>
      <c r="I81" s="545" t="s">
        <v>11</v>
      </c>
      <c r="J81" s="287"/>
    </row>
    <row r="82" spans="1:10" s="288" customFormat="1" x14ac:dyDescent="0.4">
      <c r="A82" s="140"/>
      <c r="B82" s="142"/>
      <c r="C82" s="167" t="s">
        <v>11</v>
      </c>
      <c r="D82" s="167" t="s">
        <v>11</v>
      </c>
      <c r="E82" s="542" t="s">
        <v>1337</v>
      </c>
      <c r="F82" s="543">
        <v>20000</v>
      </c>
      <c r="G82" s="545" t="s">
        <v>11</v>
      </c>
      <c r="H82" s="545" t="s">
        <v>11</v>
      </c>
      <c r="I82" s="545" t="s">
        <v>11</v>
      </c>
      <c r="J82" s="287"/>
    </row>
    <row r="83" spans="1:10" s="288" customFormat="1" x14ac:dyDescent="0.4">
      <c r="A83" s="140"/>
      <c r="B83" s="142">
        <v>243265</v>
      </c>
      <c r="C83" s="167" t="s">
        <v>11</v>
      </c>
      <c r="D83" s="167" t="s">
        <v>11</v>
      </c>
      <c r="E83" s="542" t="s">
        <v>1449</v>
      </c>
      <c r="F83" s="543">
        <v>18600</v>
      </c>
      <c r="G83" s="545" t="s">
        <v>11</v>
      </c>
      <c r="H83" s="545" t="s">
        <v>11</v>
      </c>
      <c r="I83" s="545" t="s">
        <v>11</v>
      </c>
      <c r="J83" s="287"/>
    </row>
    <row r="84" spans="1:10" s="288" customFormat="1" x14ac:dyDescent="0.4">
      <c r="A84" s="140"/>
      <c r="B84" s="142"/>
      <c r="C84" s="167" t="s">
        <v>11</v>
      </c>
      <c r="D84" s="167" t="s">
        <v>11</v>
      </c>
      <c r="E84" s="542" t="s">
        <v>1451</v>
      </c>
      <c r="F84" s="543">
        <v>8360</v>
      </c>
      <c r="G84" s="545" t="s">
        <v>11</v>
      </c>
      <c r="H84" s="545" t="s">
        <v>11</v>
      </c>
      <c r="I84" s="545" t="s">
        <v>11</v>
      </c>
      <c r="J84" s="287"/>
    </row>
    <row r="85" spans="1:10" s="288" customFormat="1" x14ac:dyDescent="0.4">
      <c r="A85" s="140"/>
      <c r="B85" s="142"/>
      <c r="C85" s="167" t="s">
        <v>11</v>
      </c>
      <c r="D85" s="167" t="s">
        <v>11</v>
      </c>
      <c r="E85" s="542" t="s">
        <v>1454</v>
      </c>
      <c r="F85" s="543">
        <v>6200</v>
      </c>
      <c r="G85" s="545" t="s">
        <v>11</v>
      </c>
      <c r="H85" s="545" t="s">
        <v>11</v>
      </c>
      <c r="I85" s="545" t="s">
        <v>11</v>
      </c>
      <c r="J85" s="287"/>
    </row>
    <row r="86" spans="1:10" s="280" customFormat="1" x14ac:dyDescent="0.4">
      <c r="A86" s="167"/>
      <c r="B86" s="167"/>
      <c r="C86" s="167" t="s">
        <v>11</v>
      </c>
      <c r="D86" s="167" t="s">
        <v>11</v>
      </c>
      <c r="E86" s="542">
        <v>31122043649</v>
      </c>
      <c r="F86" s="543">
        <v>4800</v>
      </c>
      <c r="G86" s="545" t="s">
        <v>11</v>
      </c>
      <c r="H86" s="545" t="s">
        <v>11</v>
      </c>
      <c r="I86" s="545" t="s">
        <v>11</v>
      </c>
      <c r="J86" s="279"/>
    </row>
    <row r="87" spans="1:10" s="280" customFormat="1" x14ac:dyDescent="0.4">
      <c r="A87" s="167"/>
      <c r="B87" s="167"/>
      <c r="C87" s="167" t="s">
        <v>11</v>
      </c>
      <c r="D87" s="167" t="s">
        <v>11</v>
      </c>
      <c r="E87" s="542">
        <v>31122037241</v>
      </c>
      <c r="F87" s="543">
        <v>18600</v>
      </c>
      <c r="G87" s="545" t="s">
        <v>11</v>
      </c>
      <c r="H87" s="545" t="s">
        <v>11</v>
      </c>
      <c r="I87" s="545" t="s">
        <v>11</v>
      </c>
      <c r="J87" s="279"/>
    </row>
    <row r="88" spans="1:10" s="280" customFormat="1" x14ac:dyDescent="0.4">
      <c r="A88" s="167"/>
      <c r="B88" s="167"/>
      <c r="C88" s="167" t="s">
        <v>11</v>
      </c>
      <c r="D88" s="167" t="s">
        <v>11</v>
      </c>
      <c r="E88" s="542">
        <v>31122044351</v>
      </c>
      <c r="F88" s="543">
        <v>15500</v>
      </c>
      <c r="G88" s="545" t="s">
        <v>11</v>
      </c>
      <c r="H88" s="545" t="s">
        <v>11</v>
      </c>
      <c r="I88" s="545" t="s">
        <v>11</v>
      </c>
      <c r="J88" s="279"/>
    </row>
    <row r="89" spans="1:10" s="280" customFormat="1" x14ac:dyDescent="0.4">
      <c r="A89" s="167"/>
      <c r="B89" s="167"/>
      <c r="C89" s="167" t="s">
        <v>11</v>
      </c>
      <c r="D89" s="167" t="s">
        <v>11</v>
      </c>
      <c r="E89" s="542">
        <v>31122044555</v>
      </c>
      <c r="F89" s="543">
        <v>15000</v>
      </c>
      <c r="G89" s="545" t="s">
        <v>11</v>
      </c>
      <c r="H89" s="545" t="s">
        <v>11</v>
      </c>
      <c r="I89" s="545" t="s">
        <v>11</v>
      </c>
      <c r="J89" s="279"/>
    </row>
    <row r="90" spans="1:10" s="280" customFormat="1" x14ac:dyDescent="0.4">
      <c r="A90" s="167"/>
      <c r="B90" s="167"/>
      <c r="C90" s="167" t="s">
        <v>11</v>
      </c>
      <c r="D90" s="167" t="s">
        <v>11</v>
      </c>
      <c r="E90" s="542">
        <v>31122046311</v>
      </c>
      <c r="F90" s="543">
        <v>16120</v>
      </c>
      <c r="G90" s="545" t="s">
        <v>11</v>
      </c>
      <c r="H90" s="545" t="s">
        <v>11</v>
      </c>
      <c r="I90" s="545" t="s">
        <v>11</v>
      </c>
      <c r="J90" s="279"/>
    </row>
    <row r="91" spans="1:10" s="280" customFormat="1" x14ac:dyDescent="0.4">
      <c r="A91" s="167"/>
      <c r="B91" s="167"/>
      <c r="C91" s="167" t="s">
        <v>11</v>
      </c>
      <c r="D91" s="167" t="s">
        <v>11</v>
      </c>
      <c r="E91" s="545" t="s">
        <v>1585</v>
      </c>
      <c r="F91" s="543">
        <v>15500</v>
      </c>
      <c r="G91" s="545" t="s">
        <v>11</v>
      </c>
      <c r="H91" s="545" t="s">
        <v>11</v>
      </c>
      <c r="I91" s="545" t="s">
        <v>11</v>
      </c>
      <c r="J91" s="279"/>
    </row>
    <row r="92" spans="1:10" s="280" customFormat="1" x14ac:dyDescent="0.4">
      <c r="A92" s="167"/>
      <c r="B92" s="277">
        <v>243277</v>
      </c>
      <c r="C92" s="167" t="s">
        <v>11</v>
      </c>
      <c r="D92" s="167" t="s">
        <v>11</v>
      </c>
      <c r="E92" s="542">
        <v>31122043849</v>
      </c>
      <c r="F92" s="543">
        <v>21700</v>
      </c>
      <c r="G92" s="545" t="s">
        <v>11</v>
      </c>
      <c r="H92" s="545" t="s">
        <v>11</v>
      </c>
      <c r="I92" s="545" t="s">
        <v>11</v>
      </c>
      <c r="J92" s="279"/>
    </row>
    <row r="93" spans="1:10" s="280" customFormat="1" x14ac:dyDescent="0.4">
      <c r="A93" s="167"/>
      <c r="B93" s="167"/>
      <c r="C93" s="167" t="s">
        <v>11</v>
      </c>
      <c r="D93" s="167" t="s">
        <v>11</v>
      </c>
      <c r="E93" s="542">
        <v>31122046764</v>
      </c>
      <c r="F93" s="543">
        <v>5580</v>
      </c>
      <c r="G93" s="545" t="s">
        <v>11</v>
      </c>
      <c r="H93" s="545" t="s">
        <v>11</v>
      </c>
      <c r="I93" s="545" t="s">
        <v>11</v>
      </c>
      <c r="J93" s="279"/>
    </row>
    <row r="94" spans="1:10" s="280" customFormat="1" x14ac:dyDescent="0.4">
      <c r="A94" s="167"/>
      <c r="B94" s="167"/>
      <c r="C94" s="167" t="s">
        <v>11</v>
      </c>
      <c r="D94" s="167" t="s">
        <v>11</v>
      </c>
      <c r="E94" s="567">
        <v>31122050959</v>
      </c>
      <c r="F94" s="568">
        <v>14000</v>
      </c>
      <c r="G94" s="545" t="s">
        <v>2196</v>
      </c>
      <c r="H94" s="545" t="s">
        <v>2199</v>
      </c>
      <c r="I94" s="545" t="s">
        <v>11</v>
      </c>
      <c r="J94" s="279"/>
    </row>
    <row r="95" spans="1:10" s="280" customFormat="1" x14ac:dyDescent="0.4">
      <c r="A95" s="167"/>
      <c r="B95" s="277">
        <v>243286</v>
      </c>
      <c r="C95" s="167" t="s">
        <v>11</v>
      </c>
      <c r="D95" s="167" t="s">
        <v>11</v>
      </c>
      <c r="E95" s="567">
        <v>31122034804</v>
      </c>
      <c r="F95" s="568">
        <v>12400</v>
      </c>
      <c r="G95" s="545" t="s">
        <v>11</v>
      </c>
      <c r="H95" s="545" t="s">
        <v>11</v>
      </c>
      <c r="I95" s="545" t="s">
        <v>11</v>
      </c>
      <c r="J95" s="279"/>
    </row>
    <row r="96" spans="1:10" s="280" customFormat="1" x14ac:dyDescent="0.4">
      <c r="A96" s="167"/>
      <c r="B96" s="167"/>
      <c r="C96" s="167" t="s">
        <v>11</v>
      </c>
      <c r="D96" s="167" t="s">
        <v>11</v>
      </c>
      <c r="E96" s="567">
        <v>31122058397</v>
      </c>
      <c r="F96" s="568">
        <v>143140</v>
      </c>
      <c r="G96" s="545" t="s">
        <v>11</v>
      </c>
      <c r="H96" s="545" t="s">
        <v>11</v>
      </c>
      <c r="I96" s="545" t="s">
        <v>11</v>
      </c>
      <c r="J96" s="279"/>
    </row>
    <row r="97" spans="1:10" s="280" customFormat="1" x14ac:dyDescent="0.4">
      <c r="A97" s="167"/>
      <c r="B97" s="277">
        <v>243300</v>
      </c>
      <c r="C97" s="167" t="s">
        <v>11</v>
      </c>
      <c r="D97" s="167" t="s">
        <v>11</v>
      </c>
      <c r="E97" s="414" t="s">
        <v>2174</v>
      </c>
      <c r="F97" s="609">
        <v>40000</v>
      </c>
      <c r="G97" s="545" t="s">
        <v>2473</v>
      </c>
      <c r="H97" s="545" t="s">
        <v>2475</v>
      </c>
      <c r="I97" s="545" t="s">
        <v>11</v>
      </c>
      <c r="J97" s="279"/>
    </row>
    <row r="98" spans="1:10" s="280" customFormat="1" x14ac:dyDescent="0.4">
      <c r="A98" s="167"/>
      <c r="B98" s="167"/>
      <c r="C98" s="167" t="s">
        <v>11</v>
      </c>
      <c r="D98" s="167" t="s">
        <v>11</v>
      </c>
      <c r="E98" s="414" t="s">
        <v>2176</v>
      </c>
      <c r="F98" s="609">
        <v>143140</v>
      </c>
      <c r="G98" s="545" t="s">
        <v>11</v>
      </c>
      <c r="H98" s="545" t="s">
        <v>11</v>
      </c>
      <c r="I98" s="545" t="s">
        <v>11</v>
      </c>
      <c r="J98" s="279"/>
    </row>
    <row r="99" spans="1:10" s="280" customFormat="1" x14ac:dyDescent="0.4">
      <c r="A99" s="167"/>
      <c r="B99" s="277">
        <v>243325</v>
      </c>
      <c r="C99" s="167" t="s">
        <v>11</v>
      </c>
      <c r="D99" s="167" t="s">
        <v>11</v>
      </c>
      <c r="E99" s="414" t="s">
        <v>2430</v>
      </c>
      <c r="F99" s="609">
        <v>14000</v>
      </c>
      <c r="G99" s="545" t="s">
        <v>11</v>
      </c>
      <c r="H99" s="545" t="s">
        <v>11</v>
      </c>
      <c r="I99" s="545" t="s">
        <v>11</v>
      </c>
      <c r="J99" s="279"/>
    </row>
    <row r="100" spans="1:10" s="280" customFormat="1" x14ac:dyDescent="0.4">
      <c r="A100" s="167"/>
      <c r="B100" s="277">
        <v>243328</v>
      </c>
      <c r="C100" s="167" t="s">
        <v>11</v>
      </c>
      <c r="D100" s="167" t="s">
        <v>11</v>
      </c>
      <c r="E100" s="409" t="s">
        <v>2511</v>
      </c>
      <c r="F100" s="561">
        <v>21000</v>
      </c>
      <c r="G100" s="418"/>
      <c r="H100" s="418"/>
      <c r="I100" s="418"/>
      <c r="J100" s="279"/>
    </row>
    <row r="101" spans="1:10" s="280" customFormat="1" x14ac:dyDescent="0.4">
      <c r="A101" s="167"/>
      <c r="B101" s="277">
        <v>243342</v>
      </c>
      <c r="C101" s="167" t="s">
        <v>11</v>
      </c>
      <c r="D101" s="167" t="s">
        <v>11</v>
      </c>
      <c r="E101" s="409" t="s">
        <v>2700</v>
      </c>
      <c r="F101" s="561">
        <v>4920</v>
      </c>
      <c r="G101" s="418"/>
      <c r="H101" s="418"/>
      <c r="I101" s="418"/>
      <c r="J101" s="279"/>
    </row>
    <row r="102" spans="1:10" s="280" customFormat="1" x14ac:dyDescent="0.4">
      <c r="A102" s="167"/>
      <c r="B102" s="277"/>
      <c r="C102" s="167" t="s">
        <v>11</v>
      </c>
      <c r="D102" s="167" t="s">
        <v>11</v>
      </c>
      <c r="E102" s="409" t="s">
        <v>2701</v>
      </c>
      <c r="F102" s="561">
        <v>6300</v>
      </c>
      <c r="G102" s="418"/>
      <c r="H102" s="418"/>
      <c r="I102" s="418"/>
      <c r="J102" s="279"/>
    </row>
    <row r="103" spans="1:10" s="280" customFormat="1" x14ac:dyDescent="0.4">
      <c r="A103" s="167"/>
      <c r="B103" s="277">
        <v>243353</v>
      </c>
      <c r="C103" s="167" t="s">
        <v>11</v>
      </c>
      <c r="D103" s="167" t="s">
        <v>11</v>
      </c>
      <c r="E103" s="409" t="s">
        <v>2759</v>
      </c>
      <c r="F103" s="561">
        <v>8800</v>
      </c>
      <c r="G103" s="418"/>
      <c r="H103" s="418"/>
      <c r="I103" s="418"/>
      <c r="J103" s="279"/>
    </row>
    <row r="104" spans="1:10" s="280" customFormat="1" x14ac:dyDescent="0.4">
      <c r="A104" s="167"/>
      <c r="B104" s="277"/>
      <c r="C104" s="167" t="s">
        <v>11</v>
      </c>
      <c r="D104" s="167" t="s">
        <v>11</v>
      </c>
      <c r="E104" s="409" t="s">
        <v>2801</v>
      </c>
      <c r="F104" s="561">
        <v>12000</v>
      </c>
      <c r="G104" s="418"/>
      <c r="H104" s="418"/>
      <c r="I104" s="418"/>
      <c r="J104" s="279"/>
    </row>
    <row r="105" spans="1:10" s="280" customFormat="1" x14ac:dyDescent="0.4">
      <c r="A105" s="167"/>
      <c r="B105" s="167"/>
      <c r="C105" s="167" t="s">
        <v>11</v>
      </c>
      <c r="D105" s="167" t="s">
        <v>11</v>
      </c>
      <c r="E105" s="409" t="s">
        <v>2802</v>
      </c>
      <c r="F105" s="561">
        <v>8800</v>
      </c>
      <c r="G105" s="418"/>
      <c r="H105" s="418"/>
      <c r="I105" s="418"/>
      <c r="J105" s="279"/>
    </row>
    <row r="106" spans="1:10" s="280" customFormat="1" x14ac:dyDescent="0.4">
      <c r="A106" s="167"/>
      <c r="B106" s="167"/>
      <c r="C106" s="167" t="s">
        <v>11</v>
      </c>
      <c r="D106" s="167" t="s">
        <v>11</v>
      </c>
      <c r="E106" s="409" t="s">
        <v>2826</v>
      </c>
      <c r="F106" s="561">
        <v>24000</v>
      </c>
      <c r="G106" s="418"/>
      <c r="H106" s="418"/>
      <c r="I106" s="418"/>
      <c r="J106" s="279"/>
    </row>
    <row r="107" spans="1:10" s="280" customFormat="1" x14ac:dyDescent="0.4">
      <c r="A107" s="167"/>
      <c r="B107" s="167"/>
      <c r="C107" s="167" t="s">
        <v>11</v>
      </c>
      <c r="D107" s="167" t="s">
        <v>11</v>
      </c>
      <c r="E107" s="409" t="s">
        <v>2832</v>
      </c>
      <c r="F107" s="561">
        <v>8880</v>
      </c>
      <c r="G107" s="418"/>
      <c r="H107" s="418"/>
      <c r="I107" s="418"/>
      <c r="J107" s="279"/>
    </row>
    <row r="108" spans="1:10" s="280" customFormat="1" x14ac:dyDescent="0.4">
      <c r="A108" s="167"/>
      <c r="B108" s="167"/>
      <c r="C108" s="167" t="s">
        <v>11</v>
      </c>
      <c r="D108" s="167" t="s">
        <v>11</v>
      </c>
      <c r="E108" s="409" t="s">
        <v>2957</v>
      </c>
      <c r="F108" s="561">
        <v>12000</v>
      </c>
      <c r="G108" s="418"/>
      <c r="H108" s="418"/>
      <c r="I108" s="418"/>
      <c r="J108" s="279"/>
    </row>
    <row r="109" spans="1:10" s="280" customFormat="1" x14ac:dyDescent="0.4">
      <c r="A109" s="167"/>
      <c r="B109" s="277">
        <v>243369</v>
      </c>
      <c r="C109" s="167" t="s">
        <v>11</v>
      </c>
      <c r="D109" s="167" t="s">
        <v>11</v>
      </c>
      <c r="E109" s="409" t="s">
        <v>2995</v>
      </c>
      <c r="F109" s="561">
        <v>9000</v>
      </c>
      <c r="G109" s="418"/>
      <c r="H109" s="418"/>
      <c r="I109" s="418"/>
      <c r="J109" s="279"/>
    </row>
    <row r="110" spans="1:10" s="280" customFormat="1" x14ac:dyDescent="0.4">
      <c r="A110" s="167"/>
      <c r="B110" s="167"/>
      <c r="C110" s="167" t="s">
        <v>11</v>
      </c>
      <c r="D110" s="167" t="s">
        <v>11</v>
      </c>
      <c r="E110" s="409" t="s">
        <v>2998</v>
      </c>
      <c r="F110" s="561">
        <v>3900</v>
      </c>
      <c r="G110" s="418"/>
      <c r="H110" s="418"/>
      <c r="I110" s="418"/>
      <c r="J110" s="279"/>
    </row>
    <row r="111" spans="1:10" s="280" customFormat="1" x14ac:dyDescent="0.4">
      <c r="A111" s="167"/>
      <c r="B111" s="277">
        <v>243375</v>
      </c>
      <c r="C111" s="167" t="s">
        <v>11</v>
      </c>
      <c r="D111" s="167" t="s">
        <v>11</v>
      </c>
      <c r="E111" s="409" t="s">
        <v>3045</v>
      </c>
      <c r="F111" s="561">
        <v>40000</v>
      </c>
      <c r="G111" s="418"/>
      <c r="H111" s="418"/>
      <c r="I111" s="418"/>
      <c r="J111" s="279"/>
    </row>
    <row r="112" spans="1:10" s="280" customFormat="1" x14ac:dyDescent="0.4">
      <c r="A112" s="167"/>
      <c r="B112" s="167"/>
      <c r="C112" s="167" t="s">
        <v>11</v>
      </c>
      <c r="D112" s="167" t="s">
        <v>11</v>
      </c>
      <c r="E112" s="409"/>
      <c r="F112" s="561"/>
      <c r="G112" s="418"/>
      <c r="H112" s="418"/>
      <c r="I112" s="418"/>
      <c r="J112" s="279"/>
    </row>
    <row r="113" spans="1:10" s="280" customFormat="1" x14ac:dyDescent="0.4">
      <c r="A113" s="167"/>
      <c r="B113" s="167"/>
      <c r="C113" s="167"/>
      <c r="D113" s="167"/>
      <c r="E113" s="409"/>
      <c r="F113" s="561"/>
      <c r="G113" s="418"/>
      <c r="H113" s="418"/>
      <c r="I113" s="418"/>
      <c r="J113" s="279"/>
    </row>
    <row r="114" spans="1:10" s="280" customFormat="1" x14ac:dyDescent="0.4">
      <c r="A114" s="167"/>
      <c r="B114" s="167"/>
      <c r="C114" s="167"/>
      <c r="D114" s="167"/>
      <c r="E114" s="409"/>
      <c r="F114" s="561"/>
      <c r="G114" s="418"/>
      <c r="H114" s="418"/>
      <c r="I114" s="418"/>
      <c r="J114" s="279"/>
    </row>
    <row r="115" spans="1:10" s="280" customFormat="1" x14ac:dyDescent="0.4">
      <c r="A115" s="167"/>
      <c r="B115" s="167"/>
      <c r="C115" s="167"/>
      <c r="D115" s="167"/>
      <c r="E115" s="409"/>
      <c r="F115" s="561"/>
      <c r="G115" s="418"/>
      <c r="H115" s="418"/>
      <c r="I115" s="418"/>
      <c r="J115" s="279"/>
    </row>
    <row r="116" spans="1:10" s="280" customFormat="1" x14ac:dyDescent="0.4">
      <c r="A116" s="167">
        <v>9</v>
      </c>
      <c r="B116" s="277">
        <v>243208</v>
      </c>
      <c r="C116" s="167" t="s">
        <v>778</v>
      </c>
      <c r="D116" s="167" t="s">
        <v>11</v>
      </c>
      <c r="E116" s="542" t="s">
        <v>779</v>
      </c>
      <c r="F116" s="543">
        <v>31800</v>
      </c>
      <c r="G116" s="545" t="s">
        <v>784</v>
      </c>
      <c r="H116" s="545" t="s">
        <v>780</v>
      </c>
      <c r="I116" s="545" t="s">
        <v>487</v>
      </c>
      <c r="J116" s="279">
        <f>F116+F117+F118+F119+F120+F121+F122</f>
        <v>132580</v>
      </c>
    </row>
    <row r="117" spans="1:10" s="288" customFormat="1" x14ac:dyDescent="0.4">
      <c r="A117" s="140"/>
      <c r="B117" s="142">
        <v>242900</v>
      </c>
      <c r="C117" s="167" t="s">
        <v>11</v>
      </c>
      <c r="D117" s="167" t="s">
        <v>11</v>
      </c>
      <c r="E117" s="542" t="s">
        <v>1448</v>
      </c>
      <c r="F117" s="543">
        <v>21200</v>
      </c>
      <c r="G117" s="545" t="s">
        <v>2444</v>
      </c>
      <c r="H117" s="545" t="s">
        <v>2445</v>
      </c>
      <c r="I117" s="545" t="s">
        <v>11</v>
      </c>
      <c r="J117" s="287"/>
    </row>
    <row r="118" spans="1:10" s="288" customFormat="1" x14ac:dyDescent="0.4">
      <c r="A118" s="140"/>
      <c r="B118" s="142"/>
      <c r="C118" s="167" t="s">
        <v>11</v>
      </c>
      <c r="D118" s="167" t="s">
        <v>11</v>
      </c>
      <c r="E118" s="542" t="s">
        <v>1469</v>
      </c>
      <c r="F118" s="543">
        <v>4880</v>
      </c>
      <c r="G118" s="545" t="s">
        <v>11</v>
      </c>
      <c r="H118" s="545" t="s">
        <v>11</v>
      </c>
      <c r="I118" s="545" t="s">
        <v>11</v>
      </c>
      <c r="J118" s="287"/>
    </row>
    <row r="119" spans="1:10" s="288" customFormat="1" x14ac:dyDescent="0.4">
      <c r="A119" s="140"/>
      <c r="B119" s="142"/>
      <c r="C119" s="167" t="s">
        <v>11</v>
      </c>
      <c r="D119" s="167" t="s">
        <v>11</v>
      </c>
      <c r="E119" s="542" t="s">
        <v>1478</v>
      </c>
      <c r="F119" s="543">
        <v>16000</v>
      </c>
      <c r="G119" s="545" t="s">
        <v>11</v>
      </c>
      <c r="H119" s="545" t="s">
        <v>11</v>
      </c>
      <c r="I119" s="545" t="s">
        <v>11</v>
      </c>
      <c r="J119" s="287"/>
    </row>
    <row r="120" spans="1:10" s="280" customFormat="1" x14ac:dyDescent="0.4">
      <c r="A120" s="167"/>
      <c r="B120" s="167"/>
      <c r="C120" s="167" t="s">
        <v>11</v>
      </c>
      <c r="D120" s="167" t="s">
        <v>11</v>
      </c>
      <c r="E120" s="542" t="s">
        <v>1520</v>
      </c>
      <c r="F120" s="543">
        <v>21200</v>
      </c>
      <c r="G120" s="545" t="s">
        <v>11</v>
      </c>
      <c r="H120" s="545" t="s">
        <v>11</v>
      </c>
      <c r="I120" s="545" t="s">
        <v>11</v>
      </c>
      <c r="J120" s="279"/>
    </row>
    <row r="121" spans="1:10" s="280" customFormat="1" x14ac:dyDescent="0.4">
      <c r="A121" s="167"/>
      <c r="B121" s="167"/>
      <c r="C121" s="167" t="s">
        <v>11</v>
      </c>
      <c r="D121" s="167" t="s">
        <v>11</v>
      </c>
      <c r="E121" s="542" t="s">
        <v>1806</v>
      </c>
      <c r="F121" s="543">
        <v>15000</v>
      </c>
      <c r="G121" s="545" t="s">
        <v>11</v>
      </c>
      <c r="H121" s="545" t="s">
        <v>11</v>
      </c>
      <c r="I121" s="545" t="s">
        <v>11</v>
      </c>
      <c r="J121" s="279"/>
    </row>
    <row r="122" spans="1:10" s="280" customFormat="1" x14ac:dyDescent="0.4">
      <c r="A122" s="167"/>
      <c r="B122" s="277">
        <v>243277</v>
      </c>
      <c r="C122" s="167" t="s">
        <v>11</v>
      </c>
      <c r="D122" s="167" t="s">
        <v>11</v>
      </c>
      <c r="E122" s="542" t="s">
        <v>1888</v>
      </c>
      <c r="F122" s="543">
        <v>22500</v>
      </c>
      <c r="G122" s="545" t="s">
        <v>11</v>
      </c>
      <c r="H122" s="545" t="s">
        <v>11</v>
      </c>
      <c r="I122" s="545" t="s">
        <v>11</v>
      </c>
      <c r="J122" s="279"/>
    </row>
    <row r="123" spans="1:10" s="280" customFormat="1" x14ac:dyDescent="0.4">
      <c r="A123" s="167"/>
      <c r="B123" s="167"/>
      <c r="C123" s="167"/>
      <c r="D123" s="167"/>
      <c r="E123" s="409"/>
      <c r="F123" s="561"/>
      <c r="G123" s="418"/>
      <c r="H123" s="418"/>
      <c r="I123" s="418"/>
      <c r="J123" s="279"/>
    </row>
    <row r="124" spans="1:10" s="272" customFormat="1" x14ac:dyDescent="0.4">
      <c r="A124" s="140">
        <v>10</v>
      </c>
      <c r="B124" s="142">
        <v>243188</v>
      </c>
      <c r="C124" s="140" t="s">
        <v>138</v>
      </c>
      <c r="D124" s="167" t="s">
        <v>11</v>
      </c>
      <c r="E124" s="545" t="s">
        <v>668</v>
      </c>
      <c r="F124" s="564">
        <v>222560</v>
      </c>
      <c r="G124" s="544">
        <v>243192</v>
      </c>
      <c r="H124" s="545" t="s">
        <v>1166</v>
      </c>
      <c r="I124" s="544" t="s">
        <v>487</v>
      </c>
      <c r="J124" s="289">
        <f>F124+F125+F126+F127+F128+F129+F130+F131+F132+F133+F134+F204+F135+F136+F137+F138+F139+F140+F141+F142+F143+F144+F145+F146+F147+F148+F149+F150+F151+F152+F153+F154+F155+F156+F157+F158+F159+F160+F161+F162+F163+F164+F165+F166+F167+F168+F169+F170+F171+F172+F173+F174+F175+F176+F177+F178+F179+F180+F181+F182+F183+F184+F185+F186+F187+F188+F189+F190+F191+F192+F193+F194+F195+F196+F197+F198+F199+F200+F201+F202+F205+F206+F207+F208+F209+F210+F211+F212+F213+F214+F215+F216+F217+F218+F219+F220+F221+F222+F223+F224+F225+F226+F227+F228+F229+F230+F231+F232+F233+F234+F235</f>
        <v>10172177.199999999</v>
      </c>
    </row>
    <row r="125" spans="1:10" s="272" customFormat="1" x14ac:dyDescent="0.4">
      <c r="A125" s="140"/>
      <c r="B125" s="142"/>
      <c r="C125" s="167" t="s">
        <v>11</v>
      </c>
      <c r="D125" s="167" t="s">
        <v>11</v>
      </c>
      <c r="E125" s="545" t="s">
        <v>669</v>
      </c>
      <c r="F125" s="564">
        <v>136425</v>
      </c>
      <c r="G125" s="544" t="s">
        <v>11</v>
      </c>
      <c r="H125" s="545" t="s">
        <v>11</v>
      </c>
      <c r="I125" s="544" t="s">
        <v>11</v>
      </c>
      <c r="J125" s="289"/>
    </row>
    <row r="126" spans="1:10" s="272" customFormat="1" x14ac:dyDescent="0.4">
      <c r="A126" s="140"/>
      <c r="B126" s="142"/>
      <c r="C126" s="167" t="s">
        <v>11</v>
      </c>
      <c r="D126" s="167" t="s">
        <v>11</v>
      </c>
      <c r="E126" s="545" t="s">
        <v>670</v>
      </c>
      <c r="F126" s="564">
        <v>441375</v>
      </c>
      <c r="G126" s="544" t="s">
        <v>11</v>
      </c>
      <c r="H126" s="545" t="s">
        <v>11</v>
      </c>
      <c r="I126" s="544" t="s">
        <v>11</v>
      </c>
      <c r="J126" s="289"/>
    </row>
    <row r="127" spans="1:10" s="272" customFormat="1" x14ac:dyDescent="0.4">
      <c r="A127" s="140"/>
      <c r="B127" s="142"/>
      <c r="C127" s="167" t="s">
        <v>11</v>
      </c>
      <c r="D127" s="167" t="s">
        <v>11</v>
      </c>
      <c r="E127" s="545" t="s">
        <v>671</v>
      </c>
      <c r="F127" s="564">
        <v>160500</v>
      </c>
      <c r="G127" s="544" t="s">
        <v>11</v>
      </c>
      <c r="H127" s="545" t="s">
        <v>11</v>
      </c>
      <c r="I127" s="544" t="s">
        <v>11</v>
      </c>
      <c r="J127" s="289"/>
    </row>
    <row r="128" spans="1:10" s="272" customFormat="1" x14ac:dyDescent="0.4">
      <c r="A128" s="140"/>
      <c r="B128" s="142"/>
      <c r="C128" s="167" t="s">
        <v>11</v>
      </c>
      <c r="D128" s="167" t="s">
        <v>11</v>
      </c>
      <c r="E128" s="545" t="s">
        <v>672</v>
      </c>
      <c r="F128" s="564">
        <v>600912</v>
      </c>
      <c r="G128" s="544" t="s">
        <v>11</v>
      </c>
      <c r="H128" s="545" t="s">
        <v>11</v>
      </c>
      <c r="I128" s="544" t="s">
        <v>11</v>
      </c>
      <c r="J128" s="289"/>
    </row>
    <row r="129" spans="1:10" s="272" customFormat="1" x14ac:dyDescent="0.4">
      <c r="A129" s="140"/>
      <c r="B129" s="142"/>
      <c r="C129" s="167" t="s">
        <v>11</v>
      </c>
      <c r="D129" s="167" t="s">
        <v>11</v>
      </c>
      <c r="E129" s="545" t="s">
        <v>673</v>
      </c>
      <c r="F129" s="564">
        <v>298530</v>
      </c>
      <c r="G129" s="544" t="s">
        <v>11</v>
      </c>
      <c r="H129" s="545" t="s">
        <v>11</v>
      </c>
      <c r="I129" s="544" t="s">
        <v>11</v>
      </c>
      <c r="J129" s="289"/>
    </row>
    <row r="130" spans="1:10" s="272" customFormat="1" x14ac:dyDescent="0.4">
      <c r="A130" s="140"/>
      <c r="B130" s="142"/>
      <c r="C130" s="167" t="s">
        <v>11</v>
      </c>
      <c r="D130" s="167" t="s">
        <v>11</v>
      </c>
      <c r="E130" s="545" t="s">
        <v>674</v>
      </c>
      <c r="F130" s="564">
        <v>136425</v>
      </c>
      <c r="G130" s="544" t="s">
        <v>11</v>
      </c>
      <c r="H130" s="545" t="s">
        <v>11</v>
      </c>
      <c r="I130" s="544" t="s">
        <v>11</v>
      </c>
      <c r="J130" s="289"/>
    </row>
    <row r="131" spans="1:10" s="272" customFormat="1" x14ac:dyDescent="0.4">
      <c r="A131" s="140">
        <v>11</v>
      </c>
      <c r="B131" s="142"/>
      <c r="C131" s="140" t="s">
        <v>138</v>
      </c>
      <c r="D131" s="167" t="s">
        <v>11</v>
      </c>
      <c r="E131" s="545" t="s">
        <v>675</v>
      </c>
      <c r="F131" s="564">
        <v>441375</v>
      </c>
      <c r="G131" s="544">
        <v>243192</v>
      </c>
      <c r="H131" s="545" t="s">
        <v>1167</v>
      </c>
      <c r="I131" s="544" t="s">
        <v>11</v>
      </c>
      <c r="J131" s="289"/>
    </row>
    <row r="132" spans="1:10" s="272" customFormat="1" x14ac:dyDescent="0.4">
      <c r="A132" s="140"/>
      <c r="B132" s="142">
        <v>243200</v>
      </c>
      <c r="C132" s="167" t="s">
        <v>11</v>
      </c>
      <c r="D132" s="167" t="s">
        <v>11</v>
      </c>
      <c r="E132" s="545" t="s">
        <v>775</v>
      </c>
      <c r="F132" s="564">
        <v>14400.06</v>
      </c>
      <c r="G132" s="544">
        <v>243200</v>
      </c>
      <c r="H132" s="545"/>
      <c r="I132" s="544" t="s">
        <v>11</v>
      </c>
      <c r="J132" s="289"/>
    </row>
    <row r="133" spans="1:10" s="272" customFormat="1" x14ac:dyDescent="0.4">
      <c r="A133" s="140"/>
      <c r="B133" s="142">
        <v>243207</v>
      </c>
      <c r="C133" s="167" t="s">
        <v>11</v>
      </c>
      <c r="D133" s="167" t="s">
        <v>11</v>
      </c>
      <c r="E133" s="545" t="s">
        <v>786</v>
      </c>
      <c r="F133" s="564">
        <v>30000</v>
      </c>
      <c r="G133" s="544">
        <v>243207</v>
      </c>
      <c r="H133" s="632" t="s">
        <v>787</v>
      </c>
      <c r="I133" s="562" t="s">
        <v>825</v>
      </c>
      <c r="J133" s="289"/>
    </row>
    <row r="134" spans="1:10" s="272" customFormat="1" x14ac:dyDescent="0.4">
      <c r="A134" s="140"/>
      <c r="B134" s="142"/>
      <c r="C134" s="167" t="s">
        <v>11</v>
      </c>
      <c r="D134" s="167" t="s">
        <v>11</v>
      </c>
      <c r="E134" s="545" t="s">
        <v>794</v>
      </c>
      <c r="F134" s="564">
        <v>33600</v>
      </c>
      <c r="G134" s="544">
        <v>243207</v>
      </c>
      <c r="H134" s="632" t="s">
        <v>795</v>
      </c>
      <c r="I134" s="562" t="s">
        <v>825</v>
      </c>
      <c r="J134" s="289"/>
    </row>
    <row r="135" spans="1:10" s="272" customFormat="1" x14ac:dyDescent="0.4">
      <c r="A135" s="140"/>
      <c r="B135" s="142"/>
      <c r="C135" s="167" t="s">
        <v>11</v>
      </c>
      <c r="D135" s="167" t="s">
        <v>11</v>
      </c>
      <c r="E135" s="545" t="s">
        <v>810</v>
      </c>
      <c r="F135" s="564">
        <v>69300</v>
      </c>
      <c r="G135" s="544">
        <v>243207</v>
      </c>
      <c r="H135" s="632" t="s">
        <v>811</v>
      </c>
      <c r="I135" s="562" t="s">
        <v>825</v>
      </c>
      <c r="J135" s="289"/>
    </row>
    <row r="136" spans="1:10" s="272" customFormat="1" x14ac:dyDescent="0.4">
      <c r="A136" s="140"/>
      <c r="B136" s="142">
        <v>243214</v>
      </c>
      <c r="C136" s="167" t="s">
        <v>11</v>
      </c>
      <c r="D136" s="167" t="s">
        <v>11</v>
      </c>
      <c r="E136" s="545" t="s">
        <v>865</v>
      </c>
      <c r="F136" s="564">
        <v>33812</v>
      </c>
      <c r="G136" s="544">
        <v>243214</v>
      </c>
      <c r="H136" s="545" t="s">
        <v>1275</v>
      </c>
      <c r="I136" s="562" t="s">
        <v>487</v>
      </c>
      <c r="J136" s="289"/>
    </row>
    <row r="137" spans="1:10" s="272" customFormat="1" x14ac:dyDescent="0.4">
      <c r="A137" s="140"/>
      <c r="B137" s="142"/>
      <c r="C137" s="167" t="s">
        <v>11</v>
      </c>
      <c r="D137" s="167" t="s">
        <v>11</v>
      </c>
      <c r="E137" s="545" t="s">
        <v>866</v>
      </c>
      <c r="F137" s="564">
        <v>1605</v>
      </c>
      <c r="G137" s="544" t="s">
        <v>11</v>
      </c>
      <c r="H137" s="545" t="s">
        <v>11</v>
      </c>
      <c r="I137" s="544" t="s">
        <v>11</v>
      </c>
      <c r="J137" s="289"/>
    </row>
    <row r="138" spans="1:10" s="272" customFormat="1" x14ac:dyDescent="0.4">
      <c r="A138" s="140"/>
      <c r="B138" s="142"/>
      <c r="C138" s="167" t="s">
        <v>11</v>
      </c>
      <c r="D138" s="167" t="s">
        <v>11</v>
      </c>
      <c r="E138" s="545" t="s">
        <v>867</v>
      </c>
      <c r="F138" s="564">
        <v>51360</v>
      </c>
      <c r="G138" s="544" t="s">
        <v>11</v>
      </c>
      <c r="H138" s="545" t="s">
        <v>11</v>
      </c>
      <c r="I138" s="544" t="s">
        <v>11</v>
      </c>
      <c r="J138" s="289"/>
    </row>
    <row r="139" spans="1:10" s="272" customFormat="1" x14ac:dyDescent="0.4">
      <c r="A139" s="140"/>
      <c r="B139" s="142"/>
      <c r="C139" s="167" t="s">
        <v>11</v>
      </c>
      <c r="D139" s="167" t="s">
        <v>11</v>
      </c>
      <c r="E139" s="545" t="s">
        <v>868</v>
      </c>
      <c r="F139" s="564">
        <v>96300</v>
      </c>
      <c r="G139" s="544" t="s">
        <v>11</v>
      </c>
      <c r="H139" s="545" t="s">
        <v>11</v>
      </c>
      <c r="I139" s="544" t="s">
        <v>11</v>
      </c>
      <c r="J139" s="289"/>
    </row>
    <row r="140" spans="1:10" s="272" customFormat="1" x14ac:dyDescent="0.4">
      <c r="A140" s="140"/>
      <c r="B140" s="142"/>
      <c r="C140" s="167" t="s">
        <v>11</v>
      </c>
      <c r="D140" s="167" t="s">
        <v>11</v>
      </c>
      <c r="E140" s="545" t="s">
        <v>869</v>
      </c>
      <c r="F140" s="564">
        <v>31750</v>
      </c>
      <c r="G140" s="544" t="s">
        <v>11</v>
      </c>
      <c r="H140" s="545" t="s">
        <v>11</v>
      </c>
      <c r="I140" s="544" t="s">
        <v>11</v>
      </c>
      <c r="J140" s="289"/>
    </row>
    <row r="141" spans="1:10" s="272" customFormat="1" x14ac:dyDescent="0.4">
      <c r="A141" s="140"/>
      <c r="B141" s="142"/>
      <c r="C141" s="167" t="s">
        <v>11</v>
      </c>
      <c r="D141" s="167" t="s">
        <v>11</v>
      </c>
      <c r="E141" s="545" t="s">
        <v>870</v>
      </c>
      <c r="F141" s="564">
        <v>55212</v>
      </c>
      <c r="G141" s="544" t="s">
        <v>11</v>
      </c>
      <c r="H141" s="545" t="s">
        <v>11</v>
      </c>
      <c r="I141" s="544" t="s">
        <v>11</v>
      </c>
      <c r="J141" s="289"/>
    </row>
    <row r="142" spans="1:10" s="272" customFormat="1" x14ac:dyDescent="0.4">
      <c r="A142" s="140"/>
      <c r="B142" s="142"/>
      <c r="C142" s="167" t="s">
        <v>11</v>
      </c>
      <c r="D142" s="167" t="s">
        <v>11</v>
      </c>
      <c r="E142" s="545" t="s">
        <v>871</v>
      </c>
      <c r="F142" s="564">
        <v>20000</v>
      </c>
      <c r="G142" s="544" t="s">
        <v>11</v>
      </c>
      <c r="H142" s="545" t="s">
        <v>11</v>
      </c>
      <c r="I142" s="544" t="s">
        <v>11</v>
      </c>
      <c r="J142" s="289"/>
    </row>
    <row r="143" spans="1:10" s="272" customFormat="1" x14ac:dyDescent="0.4">
      <c r="A143" s="140"/>
      <c r="B143" s="142"/>
      <c r="C143" s="167" t="s">
        <v>11</v>
      </c>
      <c r="D143" s="167" t="s">
        <v>11</v>
      </c>
      <c r="E143" s="545" t="s">
        <v>872</v>
      </c>
      <c r="F143" s="564">
        <v>32100</v>
      </c>
      <c r="G143" s="544" t="s">
        <v>11</v>
      </c>
      <c r="H143" s="545" t="s">
        <v>11</v>
      </c>
      <c r="I143" s="544" t="s">
        <v>11</v>
      </c>
      <c r="J143" s="289"/>
    </row>
    <row r="144" spans="1:10" s="272" customFormat="1" x14ac:dyDescent="0.4">
      <c r="A144" s="140"/>
      <c r="B144" s="142"/>
      <c r="C144" s="167" t="s">
        <v>11</v>
      </c>
      <c r="D144" s="167" t="s">
        <v>11</v>
      </c>
      <c r="E144" s="545" t="s">
        <v>873</v>
      </c>
      <c r="F144" s="564">
        <v>17387.5</v>
      </c>
      <c r="G144" s="544" t="s">
        <v>11</v>
      </c>
      <c r="H144" s="545" t="s">
        <v>11</v>
      </c>
      <c r="I144" s="544" t="s">
        <v>11</v>
      </c>
      <c r="J144" s="289"/>
    </row>
    <row r="145" spans="1:10" s="272" customFormat="1" x14ac:dyDescent="0.4">
      <c r="A145" s="140"/>
      <c r="B145" s="142"/>
      <c r="C145" s="167" t="s">
        <v>11</v>
      </c>
      <c r="D145" s="167" t="s">
        <v>11</v>
      </c>
      <c r="E145" s="545" t="s">
        <v>874</v>
      </c>
      <c r="F145" s="564">
        <v>45796</v>
      </c>
      <c r="G145" s="544" t="s">
        <v>11</v>
      </c>
      <c r="H145" s="545" t="s">
        <v>11</v>
      </c>
      <c r="I145" s="544" t="s">
        <v>11</v>
      </c>
      <c r="J145" s="289"/>
    </row>
    <row r="146" spans="1:10" s="272" customFormat="1" x14ac:dyDescent="0.4">
      <c r="A146" s="140"/>
      <c r="B146" s="142"/>
      <c r="C146" s="167" t="s">
        <v>11</v>
      </c>
      <c r="D146" s="167" t="s">
        <v>11</v>
      </c>
      <c r="E146" s="545" t="s">
        <v>875</v>
      </c>
      <c r="F146" s="564">
        <v>32528</v>
      </c>
      <c r="G146" s="544" t="s">
        <v>11</v>
      </c>
      <c r="H146" s="545" t="s">
        <v>11</v>
      </c>
      <c r="I146" s="544" t="s">
        <v>11</v>
      </c>
      <c r="J146" s="289"/>
    </row>
    <row r="147" spans="1:10" s="272" customFormat="1" x14ac:dyDescent="0.4">
      <c r="A147" s="140"/>
      <c r="B147" s="142"/>
      <c r="C147" s="167" t="s">
        <v>11</v>
      </c>
      <c r="D147" s="167" t="s">
        <v>11</v>
      </c>
      <c r="E147" s="545" t="s">
        <v>876</v>
      </c>
      <c r="F147" s="564">
        <v>16424.5</v>
      </c>
      <c r="G147" s="544" t="s">
        <v>11</v>
      </c>
      <c r="H147" s="545" t="s">
        <v>11</v>
      </c>
      <c r="I147" s="544" t="s">
        <v>11</v>
      </c>
      <c r="J147" s="289"/>
    </row>
    <row r="148" spans="1:10" s="272" customFormat="1" x14ac:dyDescent="0.4">
      <c r="A148" s="140"/>
      <c r="B148" s="142"/>
      <c r="C148" s="167" t="s">
        <v>11</v>
      </c>
      <c r="D148" s="167" t="s">
        <v>11</v>
      </c>
      <c r="E148" s="545" t="s">
        <v>877</v>
      </c>
      <c r="F148" s="564">
        <v>36380</v>
      </c>
      <c r="G148" s="544" t="s">
        <v>11</v>
      </c>
      <c r="H148" s="545" t="s">
        <v>11</v>
      </c>
      <c r="I148" s="544" t="s">
        <v>11</v>
      </c>
      <c r="J148" s="289"/>
    </row>
    <row r="149" spans="1:10" s="272" customFormat="1" x14ac:dyDescent="0.4">
      <c r="A149" s="140"/>
      <c r="B149" s="142"/>
      <c r="C149" s="167" t="s">
        <v>11</v>
      </c>
      <c r="D149" s="167" t="s">
        <v>11</v>
      </c>
      <c r="E149" s="545" t="s">
        <v>878</v>
      </c>
      <c r="F149" s="564">
        <v>53400</v>
      </c>
      <c r="G149" s="544" t="s">
        <v>11</v>
      </c>
      <c r="H149" s="545" t="s">
        <v>11</v>
      </c>
      <c r="I149" s="544" t="s">
        <v>11</v>
      </c>
      <c r="J149" s="289"/>
    </row>
    <row r="150" spans="1:10" s="272" customFormat="1" x14ac:dyDescent="0.4">
      <c r="A150" s="140"/>
      <c r="B150" s="142"/>
      <c r="C150" s="167" t="s">
        <v>11</v>
      </c>
      <c r="D150" s="167" t="s">
        <v>11</v>
      </c>
      <c r="E150" s="545" t="s">
        <v>879</v>
      </c>
      <c r="F150" s="564">
        <v>31200</v>
      </c>
      <c r="G150" s="544" t="s">
        <v>11</v>
      </c>
      <c r="H150" s="545" t="s">
        <v>11</v>
      </c>
      <c r="I150" s="544" t="s">
        <v>11</v>
      </c>
      <c r="J150" s="289"/>
    </row>
    <row r="151" spans="1:10" s="272" customFormat="1" x14ac:dyDescent="0.4">
      <c r="A151" s="140"/>
      <c r="B151" s="142"/>
      <c r="C151" s="167" t="s">
        <v>11</v>
      </c>
      <c r="D151" s="167" t="s">
        <v>11</v>
      </c>
      <c r="E151" s="545" t="s">
        <v>880</v>
      </c>
      <c r="F151" s="564">
        <v>42000</v>
      </c>
      <c r="G151" s="544" t="s">
        <v>11</v>
      </c>
      <c r="H151" s="545" t="s">
        <v>11</v>
      </c>
      <c r="I151" s="544" t="s">
        <v>11</v>
      </c>
      <c r="J151" s="289"/>
    </row>
    <row r="152" spans="1:10" s="272" customFormat="1" x14ac:dyDescent="0.4">
      <c r="A152" s="140"/>
      <c r="B152" s="142"/>
      <c r="C152" s="167" t="s">
        <v>11</v>
      </c>
      <c r="D152" s="167" t="s">
        <v>11</v>
      </c>
      <c r="E152" s="545" t="s">
        <v>881</v>
      </c>
      <c r="F152" s="564">
        <v>61810</v>
      </c>
      <c r="G152" s="544" t="s">
        <v>11</v>
      </c>
      <c r="H152" s="545" t="s">
        <v>11</v>
      </c>
      <c r="I152" s="544" t="s">
        <v>11</v>
      </c>
      <c r="J152" s="289"/>
    </row>
    <row r="153" spans="1:10" s="272" customFormat="1" x14ac:dyDescent="0.4">
      <c r="A153" s="140"/>
      <c r="B153" s="142"/>
      <c r="C153" s="167" t="s">
        <v>11</v>
      </c>
      <c r="D153" s="167" t="s">
        <v>11</v>
      </c>
      <c r="E153" s="545" t="s">
        <v>882</v>
      </c>
      <c r="F153" s="564">
        <v>32000</v>
      </c>
      <c r="G153" s="544" t="s">
        <v>11</v>
      </c>
      <c r="H153" s="545" t="s">
        <v>11</v>
      </c>
      <c r="I153" s="544" t="s">
        <v>11</v>
      </c>
      <c r="J153" s="289"/>
    </row>
    <row r="154" spans="1:10" s="272" customFormat="1" x14ac:dyDescent="0.4">
      <c r="A154" s="140"/>
      <c r="B154" s="142"/>
      <c r="C154" s="167" t="s">
        <v>11</v>
      </c>
      <c r="D154" s="167" t="s">
        <v>11</v>
      </c>
      <c r="E154" s="545" t="s">
        <v>883</v>
      </c>
      <c r="F154" s="564">
        <v>5457</v>
      </c>
      <c r="G154" s="544" t="s">
        <v>11</v>
      </c>
      <c r="H154" s="545" t="s">
        <v>11</v>
      </c>
      <c r="I154" s="544" t="s">
        <v>11</v>
      </c>
      <c r="J154" s="289"/>
    </row>
    <row r="155" spans="1:10" s="272" customFormat="1" x14ac:dyDescent="0.4">
      <c r="A155" s="140"/>
      <c r="B155" s="142">
        <v>243217</v>
      </c>
      <c r="C155" s="167" t="s">
        <v>11</v>
      </c>
      <c r="D155" s="167" t="s">
        <v>11</v>
      </c>
      <c r="E155" s="569" t="s">
        <v>939</v>
      </c>
      <c r="F155" s="565">
        <v>12626</v>
      </c>
      <c r="G155" s="544">
        <v>243221</v>
      </c>
      <c r="H155" s="545" t="s">
        <v>1980</v>
      </c>
      <c r="I155" s="544" t="s">
        <v>11</v>
      </c>
      <c r="J155" s="289"/>
    </row>
    <row r="156" spans="1:10" s="272" customFormat="1" x14ac:dyDescent="0.4">
      <c r="A156" s="140"/>
      <c r="B156" s="142"/>
      <c r="C156" s="167" t="s">
        <v>11</v>
      </c>
      <c r="D156" s="167" t="s">
        <v>11</v>
      </c>
      <c r="E156" s="569" t="s">
        <v>940</v>
      </c>
      <c r="F156" s="565">
        <v>128400</v>
      </c>
      <c r="G156" s="544" t="s">
        <v>11</v>
      </c>
      <c r="H156" s="545" t="s">
        <v>11</v>
      </c>
      <c r="I156" s="544" t="s">
        <v>11</v>
      </c>
      <c r="J156" s="289"/>
    </row>
    <row r="157" spans="1:10" s="272" customFormat="1" x14ac:dyDescent="0.4">
      <c r="A157" s="140"/>
      <c r="B157" s="142"/>
      <c r="C157" s="167" t="s">
        <v>11</v>
      </c>
      <c r="D157" s="167" t="s">
        <v>11</v>
      </c>
      <c r="E157" s="569" t="s">
        <v>941</v>
      </c>
      <c r="F157" s="565">
        <v>27606</v>
      </c>
      <c r="G157" s="544" t="s">
        <v>11</v>
      </c>
      <c r="H157" s="545" t="s">
        <v>11</v>
      </c>
      <c r="I157" s="544" t="s">
        <v>11</v>
      </c>
      <c r="J157" s="289"/>
    </row>
    <row r="158" spans="1:10" s="272" customFormat="1" x14ac:dyDescent="0.4">
      <c r="A158" s="140"/>
      <c r="B158" s="142"/>
      <c r="C158" s="167" t="s">
        <v>11</v>
      </c>
      <c r="D158" s="167" t="s">
        <v>11</v>
      </c>
      <c r="E158" s="569" t="s">
        <v>942</v>
      </c>
      <c r="F158" s="565">
        <v>89880</v>
      </c>
      <c r="G158" s="544" t="s">
        <v>11</v>
      </c>
      <c r="H158" s="545" t="s">
        <v>11</v>
      </c>
      <c r="I158" s="544" t="s">
        <v>11</v>
      </c>
      <c r="J158" s="289"/>
    </row>
    <row r="159" spans="1:10" s="272" customFormat="1" x14ac:dyDescent="0.4">
      <c r="A159" s="140"/>
      <c r="B159" s="142"/>
      <c r="C159" s="167" t="s">
        <v>11</v>
      </c>
      <c r="D159" s="167" t="s">
        <v>11</v>
      </c>
      <c r="E159" s="569" t="s">
        <v>943</v>
      </c>
      <c r="F159" s="565">
        <v>96300</v>
      </c>
      <c r="G159" s="544" t="s">
        <v>11</v>
      </c>
      <c r="H159" s="545" t="s">
        <v>11</v>
      </c>
      <c r="I159" s="544" t="s">
        <v>11</v>
      </c>
      <c r="J159" s="289"/>
    </row>
    <row r="160" spans="1:10" s="272" customFormat="1" x14ac:dyDescent="0.4">
      <c r="A160" s="140"/>
      <c r="B160" s="142"/>
      <c r="C160" s="167" t="s">
        <v>11</v>
      </c>
      <c r="D160" s="167" t="s">
        <v>11</v>
      </c>
      <c r="E160" s="569" t="s">
        <v>944</v>
      </c>
      <c r="F160" s="565">
        <v>42800</v>
      </c>
      <c r="G160" s="544" t="s">
        <v>11</v>
      </c>
      <c r="H160" s="545" t="s">
        <v>11</v>
      </c>
      <c r="I160" s="544" t="s">
        <v>11</v>
      </c>
      <c r="J160" s="289"/>
    </row>
    <row r="161" spans="1:10" s="272" customFormat="1" x14ac:dyDescent="0.4">
      <c r="A161" s="140"/>
      <c r="B161" s="142"/>
      <c r="C161" s="167" t="s">
        <v>11</v>
      </c>
      <c r="D161" s="167" t="s">
        <v>11</v>
      </c>
      <c r="E161" s="569" t="s">
        <v>945</v>
      </c>
      <c r="F161" s="565">
        <v>50546.8</v>
      </c>
      <c r="G161" s="544" t="s">
        <v>11</v>
      </c>
      <c r="H161" s="545" t="s">
        <v>11</v>
      </c>
      <c r="I161" s="544" t="s">
        <v>11</v>
      </c>
      <c r="J161" s="289"/>
    </row>
    <row r="162" spans="1:10" s="272" customFormat="1" x14ac:dyDescent="0.4">
      <c r="A162" s="140"/>
      <c r="B162" s="142"/>
      <c r="C162" s="167" t="s">
        <v>11</v>
      </c>
      <c r="D162" s="167" t="s">
        <v>11</v>
      </c>
      <c r="E162" s="569" t="s">
        <v>946</v>
      </c>
      <c r="F162" s="565">
        <v>51360</v>
      </c>
      <c r="G162" s="544" t="s">
        <v>11</v>
      </c>
      <c r="H162" s="545" t="s">
        <v>11</v>
      </c>
      <c r="I162" s="544" t="s">
        <v>11</v>
      </c>
      <c r="J162" s="289"/>
    </row>
    <row r="163" spans="1:10" s="272" customFormat="1" x14ac:dyDescent="0.4">
      <c r="A163" s="140"/>
      <c r="B163" s="142"/>
      <c r="C163" s="167" t="s">
        <v>11</v>
      </c>
      <c r="D163" s="167" t="s">
        <v>11</v>
      </c>
      <c r="E163" s="569" t="s">
        <v>947</v>
      </c>
      <c r="F163" s="565">
        <v>62958.8</v>
      </c>
      <c r="G163" s="544" t="s">
        <v>11</v>
      </c>
      <c r="H163" s="545" t="s">
        <v>11</v>
      </c>
      <c r="I163" s="544" t="s">
        <v>11</v>
      </c>
      <c r="J163" s="289"/>
    </row>
    <row r="164" spans="1:10" s="272" customFormat="1" x14ac:dyDescent="0.4">
      <c r="A164" s="140"/>
      <c r="B164" s="142"/>
      <c r="C164" s="167" t="s">
        <v>11</v>
      </c>
      <c r="D164" s="167" t="s">
        <v>11</v>
      </c>
      <c r="E164" s="569" t="s">
        <v>948</v>
      </c>
      <c r="F164" s="565">
        <v>4012.5</v>
      </c>
      <c r="G164" s="544" t="s">
        <v>11</v>
      </c>
      <c r="H164" s="545" t="s">
        <v>11</v>
      </c>
      <c r="I164" s="544" t="s">
        <v>11</v>
      </c>
      <c r="J164" s="289"/>
    </row>
    <row r="165" spans="1:10" s="272" customFormat="1" x14ac:dyDescent="0.4">
      <c r="A165" s="140"/>
      <c r="B165" s="142"/>
      <c r="C165" s="167" t="s">
        <v>11</v>
      </c>
      <c r="D165" s="167" t="s">
        <v>11</v>
      </c>
      <c r="E165" s="569" t="s">
        <v>949</v>
      </c>
      <c r="F165" s="565">
        <v>5136</v>
      </c>
      <c r="G165" s="544" t="s">
        <v>11</v>
      </c>
      <c r="H165" s="545" t="s">
        <v>11</v>
      </c>
      <c r="I165" s="544" t="s">
        <v>11</v>
      </c>
      <c r="J165" s="289"/>
    </row>
    <row r="166" spans="1:10" s="272" customFormat="1" x14ac:dyDescent="0.4">
      <c r="A166" s="140"/>
      <c r="B166" s="142"/>
      <c r="C166" s="167" t="s">
        <v>11</v>
      </c>
      <c r="D166" s="167" t="s">
        <v>11</v>
      </c>
      <c r="E166" s="569" t="s">
        <v>950</v>
      </c>
      <c r="F166" s="565">
        <v>22500</v>
      </c>
      <c r="G166" s="544" t="s">
        <v>11</v>
      </c>
      <c r="H166" s="545" t="s">
        <v>11</v>
      </c>
      <c r="I166" s="544" t="s">
        <v>11</v>
      </c>
      <c r="J166" s="289"/>
    </row>
    <row r="167" spans="1:10" s="272" customFormat="1" x14ac:dyDescent="0.4">
      <c r="A167" s="140"/>
      <c r="B167" s="142"/>
      <c r="C167" s="167" t="s">
        <v>11</v>
      </c>
      <c r="D167" s="167" t="s">
        <v>11</v>
      </c>
      <c r="E167" s="569" t="s">
        <v>951</v>
      </c>
      <c r="F167" s="565">
        <v>441375</v>
      </c>
      <c r="G167" s="544" t="s">
        <v>11</v>
      </c>
      <c r="H167" s="545" t="s">
        <v>11</v>
      </c>
      <c r="I167" s="544" t="s">
        <v>11</v>
      </c>
      <c r="J167" s="289"/>
    </row>
    <row r="168" spans="1:10" s="272" customFormat="1" x14ac:dyDescent="0.4">
      <c r="A168" s="140"/>
      <c r="B168" s="142"/>
      <c r="C168" s="167" t="s">
        <v>11</v>
      </c>
      <c r="D168" s="167" t="s">
        <v>11</v>
      </c>
      <c r="E168" s="569" t="s">
        <v>1979</v>
      </c>
      <c r="F168" s="565">
        <v>3477.5</v>
      </c>
      <c r="G168" s="544" t="s">
        <v>11</v>
      </c>
      <c r="H168" s="545" t="s">
        <v>11</v>
      </c>
      <c r="I168" s="544" t="s">
        <v>11</v>
      </c>
      <c r="J168" s="289"/>
    </row>
    <row r="169" spans="1:10" s="272" customFormat="1" x14ac:dyDescent="0.4">
      <c r="A169" s="140"/>
      <c r="B169" s="142"/>
      <c r="C169" s="167" t="s">
        <v>11</v>
      </c>
      <c r="D169" s="167" t="s">
        <v>11</v>
      </c>
      <c r="E169" s="569" t="s">
        <v>952</v>
      </c>
      <c r="F169" s="565">
        <v>14552</v>
      </c>
      <c r="G169" s="544" t="s">
        <v>11</v>
      </c>
      <c r="H169" s="545" t="s">
        <v>11</v>
      </c>
      <c r="I169" s="544" t="s">
        <v>11</v>
      </c>
      <c r="J169" s="289"/>
    </row>
    <row r="170" spans="1:10" s="272" customFormat="1" x14ac:dyDescent="0.4">
      <c r="A170" s="140"/>
      <c r="B170" s="142"/>
      <c r="C170" s="140" t="s">
        <v>138</v>
      </c>
      <c r="D170" s="167" t="s">
        <v>11</v>
      </c>
      <c r="E170" s="569" t="s">
        <v>953</v>
      </c>
      <c r="F170" s="565">
        <v>29960</v>
      </c>
      <c r="G170" s="544" t="s">
        <v>11</v>
      </c>
      <c r="H170" s="545" t="s">
        <v>11</v>
      </c>
      <c r="I170" s="544" t="s">
        <v>11</v>
      </c>
      <c r="J170" s="289"/>
    </row>
    <row r="171" spans="1:10" s="272" customFormat="1" x14ac:dyDescent="0.4">
      <c r="A171" s="140"/>
      <c r="B171" s="142"/>
      <c r="C171" s="167" t="s">
        <v>11</v>
      </c>
      <c r="D171" s="167" t="s">
        <v>11</v>
      </c>
      <c r="E171" s="569" t="s">
        <v>954</v>
      </c>
      <c r="F171" s="565">
        <v>65747.22</v>
      </c>
      <c r="G171" s="544" t="s">
        <v>11</v>
      </c>
      <c r="H171" s="545" t="s">
        <v>11</v>
      </c>
      <c r="I171" s="544" t="s">
        <v>11</v>
      </c>
      <c r="J171" s="289"/>
    </row>
    <row r="172" spans="1:10" s="272" customFormat="1" x14ac:dyDescent="0.4">
      <c r="A172" s="140"/>
      <c r="B172" s="142"/>
      <c r="C172" s="167" t="s">
        <v>11</v>
      </c>
      <c r="D172" s="167" t="s">
        <v>11</v>
      </c>
      <c r="E172" s="569" t="s">
        <v>955</v>
      </c>
      <c r="F172" s="565">
        <v>9951</v>
      </c>
      <c r="G172" s="544" t="s">
        <v>11</v>
      </c>
      <c r="H172" s="545" t="s">
        <v>11</v>
      </c>
      <c r="I172" s="544" t="s">
        <v>11</v>
      </c>
      <c r="J172" s="289"/>
    </row>
    <row r="173" spans="1:10" s="272" customFormat="1" x14ac:dyDescent="0.4">
      <c r="A173" s="140"/>
      <c r="B173" s="142"/>
      <c r="C173" s="167" t="s">
        <v>11</v>
      </c>
      <c r="D173" s="167" t="s">
        <v>11</v>
      </c>
      <c r="E173" s="569" t="s">
        <v>956</v>
      </c>
      <c r="F173" s="565">
        <v>54891</v>
      </c>
      <c r="G173" s="544" t="s">
        <v>11</v>
      </c>
      <c r="H173" s="545" t="s">
        <v>11</v>
      </c>
      <c r="I173" s="544" t="s">
        <v>11</v>
      </c>
      <c r="J173" s="289"/>
    </row>
    <row r="174" spans="1:10" s="272" customFormat="1" x14ac:dyDescent="0.4">
      <c r="A174" s="140"/>
      <c r="B174" s="142"/>
      <c r="C174" s="167" t="s">
        <v>11</v>
      </c>
      <c r="D174" s="167" t="s">
        <v>11</v>
      </c>
      <c r="E174" s="569" t="s">
        <v>957</v>
      </c>
      <c r="F174" s="565">
        <v>55212</v>
      </c>
      <c r="G174" s="544" t="s">
        <v>11</v>
      </c>
      <c r="H174" s="545" t="s">
        <v>11</v>
      </c>
      <c r="I174" s="544" t="s">
        <v>11</v>
      </c>
      <c r="J174" s="289"/>
    </row>
    <row r="175" spans="1:10" s="272" customFormat="1" x14ac:dyDescent="0.4">
      <c r="A175" s="140"/>
      <c r="B175" s="142"/>
      <c r="C175" s="167" t="s">
        <v>11</v>
      </c>
      <c r="D175" s="167" t="s">
        <v>11</v>
      </c>
      <c r="E175" s="569" t="s">
        <v>958</v>
      </c>
      <c r="F175" s="565">
        <v>30816</v>
      </c>
      <c r="G175" s="544" t="s">
        <v>11</v>
      </c>
      <c r="H175" s="545" t="s">
        <v>11</v>
      </c>
      <c r="I175" s="544" t="s">
        <v>11</v>
      </c>
      <c r="J175" s="289"/>
    </row>
    <row r="176" spans="1:10" s="272" customFormat="1" x14ac:dyDescent="0.4">
      <c r="A176" s="140"/>
      <c r="B176" s="142"/>
      <c r="C176" s="167" t="s">
        <v>11</v>
      </c>
      <c r="D176" s="167" t="s">
        <v>11</v>
      </c>
      <c r="E176" s="569" t="s">
        <v>959</v>
      </c>
      <c r="F176" s="565">
        <v>14100</v>
      </c>
      <c r="G176" s="544" t="s">
        <v>11</v>
      </c>
      <c r="H176" s="545" t="s">
        <v>11</v>
      </c>
      <c r="I176" s="544" t="s">
        <v>11</v>
      </c>
      <c r="J176" s="289"/>
    </row>
    <row r="177" spans="1:10" s="272" customFormat="1" x14ac:dyDescent="0.4">
      <c r="A177" s="140"/>
      <c r="B177" s="142">
        <v>243236</v>
      </c>
      <c r="C177" s="167" t="s">
        <v>11</v>
      </c>
      <c r="D177" s="167" t="s">
        <v>11</v>
      </c>
      <c r="E177" s="545" t="s">
        <v>1180</v>
      </c>
      <c r="F177" s="564">
        <v>160500</v>
      </c>
      <c r="G177" s="544">
        <v>243236</v>
      </c>
      <c r="H177" s="545" t="s">
        <v>1239</v>
      </c>
      <c r="I177" s="544" t="s">
        <v>487</v>
      </c>
      <c r="J177" s="289"/>
    </row>
    <row r="178" spans="1:10" s="272" customFormat="1" x14ac:dyDescent="0.4">
      <c r="A178" s="140"/>
      <c r="B178" s="142"/>
      <c r="C178" s="167" t="s">
        <v>11</v>
      </c>
      <c r="D178" s="167" t="s">
        <v>11</v>
      </c>
      <c r="E178" s="545" t="s">
        <v>1188</v>
      </c>
      <c r="F178" s="564">
        <v>75550.559999999998</v>
      </c>
      <c r="G178" s="544" t="s">
        <v>11</v>
      </c>
      <c r="H178" s="545" t="s">
        <v>11</v>
      </c>
      <c r="I178" s="544" t="s">
        <v>11</v>
      </c>
      <c r="J178" s="289"/>
    </row>
    <row r="179" spans="1:10" s="272" customFormat="1" x14ac:dyDescent="0.4">
      <c r="A179" s="140"/>
      <c r="B179" s="142"/>
      <c r="C179" s="167" t="s">
        <v>11</v>
      </c>
      <c r="D179" s="167" t="s">
        <v>11</v>
      </c>
      <c r="E179" s="545" t="s">
        <v>1189</v>
      </c>
      <c r="F179" s="564">
        <v>33812</v>
      </c>
      <c r="G179" s="544" t="s">
        <v>11</v>
      </c>
      <c r="H179" s="545" t="s">
        <v>11</v>
      </c>
      <c r="I179" s="544" t="s">
        <v>11</v>
      </c>
      <c r="J179" s="289"/>
    </row>
    <row r="180" spans="1:10" s="272" customFormat="1" x14ac:dyDescent="0.4">
      <c r="A180" s="140"/>
      <c r="B180" s="142"/>
      <c r="C180" s="167" t="s">
        <v>11</v>
      </c>
      <c r="D180" s="167" t="s">
        <v>11</v>
      </c>
      <c r="E180" s="545" t="s">
        <v>1192</v>
      </c>
      <c r="F180" s="564">
        <v>136425</v>
      </c>
      <c r="G180" s="544" t="s">
        <v>11</v>
      </c>
      <c r="H180" s="545" t="s">
        <v>11</v>
      </c>
      <c r="I180" s="544" t="s">
        <v>11</v>
      </c>
      <c r="J180" s="289"/>
    </row>
    <row r="181" spans="1:10" s="272" customFormat="1" x14ac:dyDescent="0.4">
      <c r="A181" s="140"/>
      <c r="B181" s="142"/>
      <c r="C181" s="167" t="s">
        <v>11</v>
      </c>
      <c r="D181" s="167" t="s">
        <v>11</v>
      </c>
      <c r="E181" s="545" t="s">
        <v>1194</v>
      </c>
      <c r="F181" s="564">
        <v>28800</v>
      </c>
      <c r="G181" s="544" t="s">
        <v>11</v>
      </c>
      <c r="H181" s="545" t="s">
        <v>11</v>
      </c>
      <c r="I181" s="544" t="s">
        <v>11</v>
      </c>
      <c r="J181" s="289"/>
    </row>
    <row r="182" spans="1:10" s="272" customFormat="1" x14ac:dyDescent="0.4">
      <c r="A182" s="140"/>
      <c r="B182" s="142">
        <v>243172</v>
      </c>
      <c r="C182" s="167" t="s">
        <v>11</v>
      </c>
      <c r="D182" s="167" t="s">
        <v>11</v>
      </c>
      <c r="E182" s="545" t="s">
        <v>1133</v>
      </c>
      <c r="F182" s="565">
        <v>10432.5</v>
      </c>
      <c r="G182" s="544">
        <v>243172</v>
      </c>
      <c r="H182" s="545" t="s">
        <v>1295</v>
      </c>
      <c r="I182" s="544" t="s">
        <v>487</v>
      </c>
      <c r="J182" s="289"/>
    </row>
    <row r="183" spans="1:10" s="272" customFormat="1" x14ac:dyDescent="0.4">
      <c r="A183" s="140"/>
      <c r="B183" s="142"/>
      <c r="C183" s="167" t="s">
        <v>11</v>
      </c>
      <c r="D183" s="167" t="s">
        <v>11</v>
      </c>
      <c r="E183" s="545" t="s">
        <v>1134</v>
      </c>
      <c r="F183" s="565">
        <v>36380</v>
      </c>
      <c r="G183" s="544" t="s">
        <v>11</v>
      </c>
      <c r="H183" s="545" t="s">
        <v>11</v>
      </c>
      <c r="I183" s="544" t="s">
        <v>11</v>
      </c>
      <c r="J183" s="289"/>
    </row>
    <row r="184" spans="1:10" s="272" customFormat="1" x14ac:dyDescent="0.4">
      <c r="A184" s="140"/>
      <c r="B184" s="142"/>
      <c r="C184" s="167" t="s">
        <v>11</v>
      </c>
      <c r="D184" s="167" t="s">
        <v>11</v>
      </c>
      <c r="E184" s="545" t="s">
        <v>1135</v>
      </c>
      <c r="F184" s="565">
        <v>60516</v>
      </c>
      <c r="G184" s="544" t="s">
        <v>11</v>
      </c>
      <c r="H184" s="545" t="s">
        <v>11</v>
      </c>
      <c r="I184" s="544" t="s">
        <v>11</v>
      </c>
      <c r="J184" s="289"/>
    </row>
    <row r="185" spans="1:10" s="272" customFormat="1" x14ac:dyDescent="0.4">
      <c r="A185" s="140"/>
      <c r="B185" s="142"/>
      <c r="C185" s="167" t="s">
        <v>11</v>
      </c>
      <c r="D185" s="167" t="s">
        <v>11</v>
      </c>
      <c r="E185" s="545" t="s">
        <v>1136</v>
      </c>
      <c r="F185" s="565">
        <v>37450</v>
      </c>
      <c r="G185" s="544" t="s">
        <v>11</v>
      </c>
      <c r="H185" s="545" t="s">
        <v>11</v>
      </c>
      <c r="I185" s="544" t="s">
        <v>11</v>
      </c>
      <c r="J185" s="289"/>
    </row>
    <row r="186" spans="1:10" s="272" customFormat="1" x14ac:dyDescent="0.4">
      <c r="A186" s="140"/>
      <c r="B186" s="142"/>
      <c r="C186" s="167" t="s">
        <v>11</v>
      </c>
      <c r="D186" s="167" t="s">
        <v>11</v>
      </c>
      <c r="E186" s="545" t="s">
        <v>1137</v>
      </c>
      <c r="F186" s="565">
        <v>42800</v>
      </c>
      <c r="G186" s="544" t="s">
        <v>11</v>
      </c>
      <c r="H186" s="545" t="s">
        <v>11</v>
      </c>
      <c r="I186" s="544" t="s">
        <v>11</v>
      </c>
      <c r="J186" s="289"/>
    </row>
    <row r="187" spans="1:10" s="272" customFormat="1" x14ac:dyDescent="0.4">
      <c r="A187" s="140"/>
      <c r="B187" s="142"/>
      <c r="C187" s="167" t="s">
        <v>11</v>
      </c>
      <c r="D187" s="167" t="s">
        <v>11</v>
      </c>
      <c r="E187" s="545" t="s">
        <v>1138</v>
      </c>
      <c r="F187" s="565">
        <v>62400</v>
      </c>
      <c r="G187" s="544" t="s">
        <v>11</v>
      </c>
      <c r="H187" s="545" t="s">
        <v>11</v>
      </c>
      <c r="I187" s="544" t="s">
        <v>11</v>
      </c>
      <c r="J187" s="289"/>
    </row>
    <row r="188" spans="1:10" s="272" customFormat="1" x14ac:dyDescent="0.4">
      <c r="A188" s="140"/>
      <c r="B188" s="142"/>
      <c r="C188" s="167" t="s">
        <v>11</v>
      </c>
      <c r="D188" s="167" t="s">
        <v>11</v>
      </c>
      <c r="E188" s="545" t="s">
        <v>1139</v>
      </c>
      <c r="F188" s="565">
        <v>20330</v>
      </c>
      <c r="G188" s="544" t="s">
        <v>11</v>
      </c>
      <c r="H188" s="545" t="s">
        <v>11</v>
      </c>
      <c r="I188" s="544" t="s">
        <v>11</v>
      </c>
      <c r="J188" s="289"/>
    </row>
    <row r="189" spans="1:10" s="272" customFormat="1" x14ac:dyDescent="0.4">
      <c r="A189" s="140"/>
      <c r="B189" s="142"/>
      <c r="C189" s="167" t="s">
        <v>11</v>
      </c>
      <c r="D189" s="167" t="s">
        <v>11</v>
      </c>
      <c r="E189" s="545" t="s">
        <v>1140</v>
      </c>
      <c r="F189" s="565">
        <v>27606</v>
      </c>
      <c r="G189" s="544" t="s">
        <v>11</v>
      </c>
      <c r="H189" s="545" t="s">
        <v>11</v>
      </c>
      <c r="I189" s="544" t="s">
        <v>11</v>
      </c>
      <c r="J189" s="289"/>
    </row>
    <row r="190" spans="1:10" s="272" customFormat="1" x14ac:dyDescent="0.4">
      <c r="A190" s="140"/>
      <c r="B190" s="142"/>
      <c r="C190" s="167" t="s">
        <v>11</v>
      </c>
      <c r="D190" s="167" t="s">
        <v>11</v>
      </c>
      <c r="E190" s="545" t="s">
        <v>1141</v>
      </c>
      <c r="F190" s="565">
        <v>96300</v>
      </c>
      <c r="G190" s="544" t="s">
        <v>11</v>
      </c>
      <c r="H190" s="545" t="s">
        <v>11</v>
      </c>
      <c r="I190" s="544" t="s">
        <v>11</v>
      </c>
      <c r="J190" s="289"/>
    </row>
    <row r="191" spans="1:10" s="272" customFormat="1" x14ac:dyDescent="0.4">
      <c r="A191" s="140"/>
      <c r="B191" s="142"/>
      <c r="C191" s="167" t="s">
        <v>11</v>
      </c>
      <c r="D191" s="167" t="s">
        <v>11</v>
      </c>
      <c r="E191" s="545" t="s">
        <v>1142</v>
      </c>
      <c r="F191" s="565">
        <v>26482.5</v>
      </c>
      <c r="G191" s="544" t="s">
        <v>11</v>
      </c>
      <c r="H191" s="545" t="s">
        <v>11</v>
      </c>
      <c r="I191" s="544" t="s">
        <v>11</v>
      </c>
      <c r="J191" s="289"/>
    </row>
    <row r="192" spans="1:10" s="272" customFormat="1" x14ac:dyDescent="0.4">
      <c r="A192" s="140"/>
      <c r="B192" s="142"/>
      <c r="C192" s="167" t="s">
        <v>11</v>
      </c>
      <c r="D192" s="167" t="s">
        <v>11</v>
      </c>
      <c r="E192" s="545" t="s">
        <v>1143</v>
      </c>
      <c r="F192" s="565">
        <v>39000</v>
      </c>
      <c r="G192" s="544" t="s">
        <v>11</v>
      </c>
      <c r="H192" s="545" t="s">
        <v>11</v>
      </c>
      <c r="I192" s="544" t="s">
        <v>11</v>
      </c>
      <c r="J192" s="289"/>
    </row>
    <row r="193" spans="1:10" s="272" customFormat="1" x14ac:dyDescent="0.4">
      <c r="A193" s="140"/>
      <c r="B193" s="142"/>
      <c r="C193" s="167" t="s">
        <v>11</v>
      </c>
      <c r="D193" s="167" t="s">
        <v>11</v>
      </c>
      <c r="E193" s="545" t="s">
        <v>1144</v>
      </c>
      <c r="F193" s="565">
        <v>12626</v>
      </c>
      <c r="G193" s="544" t="s">
        <v>11</v>
      </c>
      <c r="H193" s="545" t="s">
        <v>11</v>
      </c>
      <c r="I193" s="544" t="s">
        <v>11</v>
      </c>
      <c r="J193" s="289"/>
    </row>
    <row r="194" spans="1:10" s="272" customFormat="1" x14ac:dyDescent="0.4">
      <c r="A194" s="140"/>
      <c r="B194" s="142"/>
      <c r="C194" s="167" t="s">
        <v>11</v>
      </c>
      <c r="D194" s="167" t="s">
        <v>11</v>
      </c>
      <c r="E194" s="545" t="s">
        <v>1145</v>
      </c>
      <c r="F194" s="565">
        <v>5457</v>
      </c>
      <c r="G194" s="544" t="s">
        <v>11</v>
      </c>
      <c r="H194" s="545" t="s">
        <v>11</v>
      </c>
      <c r="I194" s="544" t="s">
        <v>11</v>
      </c>
      <c r="J194" s="289"/>
    </row>
    <row r="195" spans="1:10" s="272" customFormat="1" x14ac:dyDescent="0.4">
      <c r="A195" s="140"/>
      <c r="B195" s="142"/>
      <c r="C195" s="167" t="s">
        <v>11</v>
      </c>
      <c r="D195" s="167" t="s">
        <v>11</v>
      </c>
      <c r="E195" s="545" t="s">
        <v>1146</v>
      </c>
      <c r="F195" s="565">
        <v>21600</v>
      </c>
      <c r="G195" s="544" t="s">
        <v>11</v>
      </c>
      <c r="H195" s="545" t="s">
        <v>11</v>
      </c>
      <c r="I195" s="544" t="s">
        <v>11</v>
      </c>
      <c r="J195" s="289"/>
    </row>
    <row r="196" spans="1:10" s="272" customFormat="1" x14ac:dyDescent="0.4">
      <c r="A196" s="140"/>
      <c r="B196" s="142">
        <v>243250</v>
      </c>
      <c r="C196" s="167" t="s">
        <v>11</v>
      </c>
      <c r="D196" s="167" t="s">
        <v>11</v>
      </c>
      <c r="E196" s="569" t="s">
        <v>1321</v>
      </c>
      <c r="F196" s="565">
        <v>68500</v>
      </c>
      <c r="G196" s="544">
        <v>243266</v>
      </c>
      <c r="H196" s="545" t="s">
        <v>1780</v>
      </c>
      <c r="I196" s="544" t="s">
        <v>487</v>
      </c>
      <c r="J196" s="289"/>
    </row>
    <row r="197" spans="1:10" s="272" customFormat="1" x14ac:dyDescent="0.4">
      <c r="A197" s="140"/>
      <c r="B197" s="142"/>
      <c r="C197" s="167" t="s">
        <v>11</v>
      </c>
      <c r="D197" s="167" t="s">
        <v>11</v>
      </c>
      <c r="E197" s="569" t="s">
        <v>1322</v>
      </c>
      <c r="F197" s="565">
        <v>54891</v>
      </c>
      <c r="G197" s="544" t="s">
        <v>11</v>
      </c>
      <c r="H197" s="545" t="s">
        <v>11</v>
      </c>
      <c r="I197" s="544" t="s">
        <v>11</v>
      </c>
      <c r="J197" s="289"/>
    </row>
    <row r="198" spans="1:10" s="272" customFormat="1" x14ac:dyDescent="0.4">
      <c r="A198" s="140"/>
      <c r="B198" s="142"/>
      <c r="C198" s="167" t="s">
        <v>11</v>
      </c>
      <c r="D198" s="167" t="s">
        <v>11</v>
      </c>
      <c r="E198" s="569" t="s">
        <v>1468</v>
      </c>
      <c r="F198" s="565">
        <v>34668</v>
      </c>
      <c r="G198" s="544" t="s">
        <v>11</v>
      </c>
      <c r="H198" s="545" t="s">
        <v>11</v>
      </c>
      <c r="I198" s="544" t="s">
        <v>11</v>
      </c>
      <c r="J198" s="289"/>
    </row>
    <row r="199" spans="1:10" s="272" customFormat="1" x14ac:dyDescent="0.4">
      <c r="A199" s="140"/>
      <c r="B199" s="142"/>
      <c r="C199" s="167" t="s">
        <v>11</v>
      </c>
      <c r="D199" s="167" t="s">
        <v>11</v>
      </c>
      <c r="E199" s="569" t="s">
        <v>1600</v>
      </c>
      <c r="F199" s="565">
        <v>110424</v>
      </c>
      <c r="G199" s="544">
        <v>243276</v>
      </c>
      <c r="H199" s="545" t="s">
        <v>1930</v>
      </c>
      <c r="I199" s="544" t="s">
        <v>11</v>
      </c>
      <c r="J199" s="289"/>
    </row>
    <row r="200" spans="1:10" s="272" customFormat="1" x14ac:dyDescent="0.4">
      <c r="A200" s="140"/>
      <c r="B200" s="142"/>
      <c r="C200" s="167" t="s">
        <v>11</v>
      </c>
      <c r="D200" s="167" t="s">
        <v>11</v>
      </c>
      <c r="E200" s="569" t="s">
        <v>1601</v>
      </c>
      <c r="F200" s="565">
        <v>136425</v>
      </c>
      <c r="G200" s="544" t="s">
        <v>11</v>
      </c>
      <c r="H200" s="545" t="s">
        <v>11</v>
      </c>
      <c r="I200" s="544" t="s">
        <v>11</v>
      </c>
      <c r="J200" s="289"/>
    </row>
    <row r="201" spans="1:10" s="272" customFormat="1" x14ac:dyDescent="0.4">
      <c r="A201" s="140"/>
      <c r="B201" s="142"/>
      <c r="C201" s="167" t="s">
        <v>11</v>
      </c>
      <c r="D201" s="167" t="s">
        <v>11</v>
      </c>
      <c r="E201" s="569" t="s">
        <v>1602</v>
      </c>
      <c r="F201" s="565">
        <v>171200</v>
      </c>
      <c r="G201" s="544" t="s">
        <v>11</v>
      </c>
      <c r="H201" s="545" t="s">
        <v>11</v>
      </c>
      <c r="I201" s="544" t="s">
        <v>11</v>
      </c>
      <c r="J201" s="289"/>
    </row>
    <row r="202" spans="1:10" s="272" customFormat="1" x14ac:dyDescent="0.4">
      <c r="A202" s="140"/>
      <c r="B202" s="142"/>
      <c r="C202" s="167" t="s">
        <v>11</v>
      </c>
      <c r="D202" s="167" t="s">
        <v>11</v>
      </c>
      <c r="E202" s="569" t="s">
        <v>1603</v>
      </c>
      <c r="F202" s="565">
        <v>122400</v>
      </c>
      <c r="G202" s="544" t="s">
        <v>11</v>
      </c>
      <c r="H202" s="545" t="s">
        <v>11</v>
      </c>
      <c r="I202" s="544" t="s">
        <v>11</v>
      </c>
      <c r="J202" s="289"/>
    </row>
    <row r="203" spans="1:10" s="272" customFormat="1" x14ac:dyDescent="0.4">
      <c r="A203" s="140"/>
      <c r="B203" s="142"/>
      <c r="C203" s="167" t="s">
        <v>11</v>
      </c>
      <c r="D203" s="167" t="s">
        <v>11</v>
      </c>
      <c r="E203" s="640" t="s">
        <v>803</v>
      </c>
      <c r="F203" s="641">
        <v>24500</v>
      </c>
      <c r="G203" s="642">
        <v>243266</v>
      </c>
      <c r="H203" s="640" t="s">
        <v>1780</v>
      </c>
      <c r="I203" s="642" t="s">
        <v>487</v>
      </c>
      <c r="J203" s="289"/>
    </row>
    <row r="204" spans="1:10" s="272" customFormat="1" x14ac:dyDescent="0.4">
      <c r="A204" s="140"/>
      <c r="B204" s="142"/>
      <c r="C204" s="167" t="s">
        <v>11</v>
      </c>
      <c r="D204" s="167" t="s">
        <v>11</v>
      </c>
      <c r="E204" s="640" t="s">
        <v>803</v>
      </c>
      <c r="F204" s="641">
        <v>24500</v>
      </c>
      <c r="G204" s="642">
        <v>243207</v>
      </c>
      <c r="H204" s="643" t="s">
        <v>804</v>
      </c>
      <c r="I204" s="644" t="s">
        <v>2098</v>
      </c>
      <c r="J204" s="289"/>
    </row>
    <row r="205" spans="1:10" s="272" customFormat="1" x14ac:dyDescent="0.4">
      <c r="A205" s="140"/>
      <c r="B205" s="142">
        <v>243277</v>
      </c>
      <c r="C205" s="167" t="s">
        <v>11</v>
      </c>
      <c r="D205" s="167" t="s">
        <v>11</v>
      </c>
      <c r="E205" s="549" t="s">
        <v>1871</v>
      </c>
      <c r="F205" s="412">
        <v>23500</v>
      </c>
      <c r="G205" s="551">
        <v>243287</v>
      </c>
      <c r="H205" s="549" t="s">
        <v>2100</v>
      </c>
      <c r="I205" s="551" t="s">
        <v>487</v>
      </c>
      <c r="J205" s="289"/>
    </row>
    <row r="206" spans="1:10" s="272" customFormat="1" x14ac:dyDescent="0.4">
      <c r="A206" s="140"/>
      <c r="B206" s="142"/>
      <c r="C206" s="167" t="s">
        <v>11</v>
      </c>
      <c r="D206" s="167" t="s">
        <v>11</v>
      </c>
      <c r="E206" s="549" t="s">
        <v>1872</v>
      </c>
      <c r="F206" s="412">
        <v>49862</v>
      </c>
      <c r="G206" s="551" t="s">
        <v>11</v>
      </c>
      <c r="H206" s="549" t="s">
        <v>11</v>
      </c>
      <c r="I206" s="551" t="s">
        <v>11</v>
      </c>
      <c r="J206" s="289"/>
    </row>
    <row r="207" spans="1:10" s="272" customFormat="1" x14ac:dyDescent="0.4">
      <c r="A207" s="140"/>
      <c r="B207" s="142"/>
      <c r="C207" s="167" t="s">
        <v>11</v>
      </c>
      <c r="D207" s="167" t="s">
        <v>11</v>
      </c>
      <c r="E207" s="549" t="s">
        <v>1873</v>
      </c>
      <c r="F207" s="412">
        <v>37800</v>
      </c>
      <c r="G207" s="551" t="s">
        <v>11</v>
      </c>
      <c r="H207" s="549" t="s">
        <v>11</v>
      </c>
      <c r="I207" s="551" t="s">
        <v>11</v>
      </c>
      <c r="J207" s="289"/>
    </row>
    <row r="208" spans="1:10" s="272" customFormat="1" x14ac:dyDescent="0.4">
      <c r="A208" s="140"/>
      <c r="B208" s="142"/>
      <c r="C208" s="167" t="s">
        <v>11</v>
      </c>
      <c r="D208" s="167" t="s">
        <v>11</v>
      </c>
      <c r="E208" s="549" t="s">
        <v>1874</v>
      </c>
      <c r="F208" s="412">
        <v>17120</v>
      </c>
      <c r="G208" s="551" t="s">
        <v>11</v>
      </c>
      <c r="H208" s="549" t="s">
        <v>11</v>
      </c>
      <c r="I208" s="551" t="s">
        <v>11</v>
      </c>
      <c r="J208" s="289"/>
    </row>
    <row r="209" spans="1:10" s="272" customFormat="1" x14ac:dyDescent="0.4">
      <c r="A209" s="140"/>
      <c r="B209" s="142"/>
      <c r="C209" s="167" t="s">
        <v>11</v>
      </c>
      <c r="D209" s="167" t="s">
        <v>11</v>
      </c>
      <c r="E209" s="549" t="s">
        <v>1875</v>
      </c>
      <c r="F209" s="412">
        <v>5400</v>
      </c>
      <c r="G209" s="551" t="s">
        <v>11</v>
      </c>
      <c r="H209" s="549" t="s">
        <v>11</v>
      </c>
      <c r="I209" s="551" t="s">
        <v>11</v>
      </c>
      <c r="J209" s="289"/>
    </row>
    <row r="210" spans="1:10" s="272" customFormat="1" x14ac:dyDescent="0.4">
      <c r="A210" s="140"/>
      <c r="B210" s="142"/>
      <c r="C210" s="167" t="s">
        <v>11</v>
      </c>
      <c r="D210" s="167" t="s">
        <v>11</v>
      </c>
      <c r="E210" s="549" t="s">
        <v>1876</v>
      </c>
      <c r="F210" s="412">
        <v>93200</v>
      </c>
      <c r="G210" s="551" t="s">
        <v>11</v>
      </c>
      <c r="H210" s="549" t="s">
        <v>11</v>
      </c>
      <c r="I210" s="551" t="s">
        <v>11</v>
      </c>
      <c r="J210" s="289"/>
    </row>
    <row r="211" spans="1:10" s="272" customFormat="1" x14ac:dyDescent="0.4">
      <c r="A211" s="140"/>
      <c r="B211" s="142"/>
      <c r="C211" s="167" t="s">
        <v>11</v>
      </c>
      <c r="D211" s="167" t="s">
        <v>11</v>
      </c>
      <c r="E211" s="549" t="s">
        <v>1877</v>
      </c>
      <c r="F211" s="412">
        <v>96000</v>
      </c>
      <c r="G211" s="551" t="s">
        <v>11</v>
      </c>
      <c r="H211" s="549" t="s">
        <v>11</v>
      </c>
      <c r="I211" s="551" t="s">
        <v>11</v>
      </c>
      <c r="J211" s="289"/>
    </row>
    <row r="212" spans="1:10" s="272" customFormat="1" x14ac:dyDescent="0.4">
      <c r="A212" s="140"/>
      <c r="B212" s="142"/>
      <c r="C212" s="167" t="s">
        <v>11</v>
      </c>
      <c r="D212" s="167" t="s">
        <v>11</v>
      </c>
      <c r="E212" s="549" t="s">
        <v>1878</v>
      </c>
      <c r="F212" s="412">
        <v>21250.2</v>
      </c>
      <c r="G212" s="551" t="s">
        <v>11</v>
      </c>
      <c r="H212" s="549" t="s">
        <v>11</v>
      </c>
      <c r="I212" s="551" t="s">
        <v>11</v>
      </c>
      <c r="J212" s="289"/>
    </row>
    <row r="213" spans="1:10" s="272" customFormat="1" x14ac:dyDescent="0.4">
      <c r="A213" s="140"/>
      <c r="B213" s="142"/>
      <c r="C213" s="167" t="s">
        <v>11</v>
      </c>
      <c r="D213" s="167" t="s">
        <v>11</v>
      </c>
      <c r="E213" s="549" t="s">
        <v>1879</v>
      </c>
      <c r="F213" s="412">
        <v>99000</v>
      </c>
      <c r="G213" s="551" t="s">
        <v>11</v>
      </c>
      <c r="H213" s="549" t="s">
        <v>11</v>
      </c>
      <c r="I213" s="551" t="s">
        <v>11</v>
      </c>
      <c r="J213" s="289"/>
    </row>
    <row r="214" spans="1:10" s="272" customFormat="1" x14ac:dyDescent="0.4">
      <c r="A214" s="140"/>
      <c r="B214" s="142"/>
      <c r="C214" s="167" t="s">
        <v>11</v>
      </c>
      <c r="D214" s="167" t="s">
        <v>11</v>
      </c>
      <c r="E214" s="549" t="s">
        <v>1880</v>
      </c>
      <c r="F214" s="412">
        <v>49220</v>
      </c>
      <c r="G214" s="551" t="s">
        <v>11</v>
      </c>
      <c r="H214" s="549" t="s">
        <v>11</v>
      </c>
      <c r="I214" s="551" t="s">
        <v>11</v>
      </c>
      <c r="J214" s="289"/>
    </row>
    <row r="215" spans="1:10" s="272" customFormat="1" x14ac:dyDescent="0.4">
      <c r="A215" s="140"/>
      <c r="B215" s="142"/>
      <c r="C215" s="167" t="s">
        <v>11</v>
      </c>
      <c r="D215" s="167" t="s">
        <v>11</v>
      </c>
      <c r="E215" s="549" t="s">
        <v>1895</v>
      </c>
      <c r="F215" s="412">
        <v>94520</v>
      </c>
      <c r="G215" s="551" t="s">
        <v>11</v>
      </c>
      <c r="H215" s="549" t="s">
        <v>11</v>
      </c>
      <c r="I215" s="551" t="s">
        <v>11</v>
      </c>
      <c r="J215" s="289"/>
    </row>
    <row r="216" spans="1:10" s="272" customFormat="1" x14ac:dyDescent="0.4">
      <c r="A216" s="140"/>
      <c r="B216" s="142"/>
      <c r="C216" s="167" t="s">
        <v>11</v>
      </c>
      <c r="D216" s="167" t="s">
        <v>11</v>
      </c>
      <c r="E216" s="549" t="s">
        <v>1896</v>
      </c>
      <c r="F216" s="412">
        <v>28333.599999999999</v>
      </c>
      <c r="G216" s="551" t="s">
        <v>11</v>
      </c>
      <c r="H216" s="549" t="s">
        <v>11</v>
      </c>
      <c r="I216" s="551" t="s">
        <v>11</v>
      </c>
      <c r="J216" s="289"/>
    </row>
    <row r="217" spans="1:10" s="272" customFormat="1" x14ac:dyDescent="0.4">
      <c r="A217" s="140"/>
      <c r="B217" s="142"/>
      <c r="C217" s="167" t="s">
        <v>11</v>
      </c>
      <c r="D217" s="167" t="s">
        <v>11</v>
      </c>
      <c r="E217" s="549" t="s">
        <v>1897</v>
      </c>
      <c r="F217" s="412">
        <v>58208</v>
      </c>
      <c r="G217" s="551" t="s">
        <v>11</v>
      </c>
      <c r="H217" s="549" t="s">
        <v>11</v>
      </c>
      <c r="I217" s="551" t="s">
        <v>11</v>
      </c>
      <c r="J217" s="289"/>
    </row>
    <row r="218" spans="1:10" s="272" customFormat="1" x14ac:dyDescent="0.4">
      <c r="A218" s="140"/>
      <c r="B218" s="142"/>
      <c r="C218" s="167" t="s">
        <v>11</v>
      </c>
      <c r="D218" s="167" t="s">
        <v>11</v>
      </c>
      <c r="E218" s="549" t="s">
        <v>2047</v>
      </c>
      <c r="F218" s="412">
        <v>417942</v>
      </c>
      <c r="G218" s="551" t="s">
        <v>11</v>
      </c>
      <c r="H218" s="549" t="s">
        <v>11</v>
      </c>
      <c r="I218" s="551" t="s">
        <v>11</v>
      </c>
      <c r="J218" s="289"/>
    </row>
    <row r="219" spans="1:10" s="272" customFormat="1" x14ac:dyDescent="0.4">
      <c r="A219" s="140"/>
      <c r="B219" s="142"/>
      <c r="C219" s="167" t="s">
        <v>11</v>
      </c>
      <c r="D219" s="167" t="s">
        <v>11</v>
      </c>
      <c r="E219" s="627" t="s">
        <v>2059</v>
      </c>
      <c r="F219" s="628">
        <v>264825</v>
      </c>
      <c r="G219" s="629" t="s">
        <v>2061</v>
      </c>
      <c r="H219" s="630"/>
      <c r="I219" s="631"/>
    </row>
    <row r="220" spans="1:10" s="272" customFormat="1" x14ac:dyDescent="0.4">
      <c r="A220" s="140"/>
      <c r="B220" s="142"/>
      <c r="C220" s="167" t="s">
        <v>11</v>
      </c>
      <c r="D220" s="167" t="s">
        <v>11</v>
      </c>
      <c r="E220" s="627" t="s">
        <v>2060</v>
      </c>
      <c r="F220" s="628">
        <v>264825</v>
      </c>
      <c r="G220" s="798" t="s">
        <v>2115</v>
      </c>
      <c r="H220" s="799"/>
      <c r="I220" s="800"/>
      <c r="J220" s="289"/>
    </row>
    <row r="221" spans="1:10" s="272" customFormat="1" x14ac:dyDescent="0.4">
      <c r="A221" s="140"/>
      <c r="B221" s="142">
        <v>243299</v>
      </c>
      <c r="C221" s="167" t="s">
        <v>11</v>
      </c>
      <c r="D221" s="167" t="s">
        <v>11</v>
      </c>
      <c r="E221" s="158" t="s">
        <v>2118</v>
      </c>
      <c r="F221" s="145">
        <v>462240</v>
      </c>
      <c r="G221" s="656" t="s">
        <v>2119</v>
      </c>
      <c r="H221" s="657"/>
      <c r="I221" s="658"/>
      <c r="J221" s="289"/>
    </row>
    <row r="222" spans="1:10" s="272" customFormat="1" x14ac:dyDescent="0.4">
      <c r="A222" s="140"/>
      <c r="B222" s="142"/>
      <c r="C222" s="167" t="s">
        <v>11</v>
      </c>
      <c r="D222" s="167" t="s">
        <v>11</v>
      </c>
      <c r="E222" s="158" t="s">
        <v>2120</v>
      </c>
      <c r="F222" s="145">
        <v>231120</v>
      </c>
      <c r="G222" s="804" t="s">
        <v>2282</v>
      </c>
      <c r="H222" s="805"/>
      <c r="I222" s="806"/>
      <c r="J222" s="289"/>
    </row>
    <row r="223" spans="1:10" s="272" customFormat="1" x14ac:dyDescent="0.4">
      <c r="A223" s="140"/>
      <c r="B223" s="142"/>
      <c r="C223" s="167" t="s">
        <v>11</v>
      </c>
      <c r="D223" s="167" t="s">
        <v>11</v>
      </c>
      <c r="E223" s="545" t="s">
        <v>2121</v>
      </c>
      <c r="F223" s="564">
        <v>45796</v>
      </c>
      <c r="G223" s="544">
        <v>243301</v>
      </c>
      <c r="H223" s="545" t="s">
        <v>2283</v>
      </c>
      <c r="I223" s="544" t="s">
        <v>11</v>
      </c>
      <c r="J223" s="289"/>
    </row>
    <row r="224" spans="1:10" s="272" customFormat="1" x14ac:dyDescent="0.4">
      <c r="A224" s="140"/>
      <c r="B224" s="142"/>
      <c r="C224" s="167" t="s">
        <v>11</v>
      </c>
      <c r="D224" s="167" t="s">
        <v>11</v>
      </c>
      <c r="E224" s="545" t="s">
        <v>2123</v>
      </c>
      <c r="F224" s="564">
        <v>264825</v>
      </c>
      <c r="G224" s="544" t="s">
        <v>11</v>
      </c>
      <c r="H224" s="545" t="s">
        <v>11</v>
      </c>
      <c r="I224" s="544" t="s">
        <v>11</v>
      </c>
      <c r="J224" s="289"/>
    </row>
    <row r="225" spans="1:10" s="272" customFormat="1" x14ac:dyDescent="0.4">
      <c r="A225" s="140"/>
      <c r="B225" s="142"/>
      <c r="C225" s="167" t="s">
        <v>11</v>
      </c>
      <c r="D225" s="167" t="s">
        <v>11</v>
      </c>
      <c r="E225" s="545" t="s">
        <v>2124</v>
      </c>
      <c r="F225" s="564">
        <v>98620.83</v>
      </c>
      <c r="G225" s="544" t="s">
        <v>11</v>
      </c>
      <c r="H225" s="545" t="s">
        <v>11</v>
      </c>
      <c r="I225" s="544" t="s">
        <v>11</v>
      </c>
      <c r="J225" s="289"/>
    </row>
    <row r="226" spans="1:10" s="272" customFormat="1" x14ac:dyDescent="0.4">
      <c r="A226" s="140"/>
      <c r="B226" s="142"/>
      <c r="C226" s="167" t="s">
        <v>11</v>
      </c>
      <c r="D226" s="167" t="s">
        <v>11</v>
      </c>
      <c r="E226" s="545" t="s">
        <v>2125</v>
      </c>
      <c r="F226" s="564">
        <v>272850</v>
      </c>
      <c r="G226" s="544" t="s">
        <v>11</v>
      </c>
      <c r="H226" s="545" t="s">
        <v>11</v>
      </c>
      <c r="I226" s="544" t="s">
        <v>11</v>
      </c>
      <c r="J226" s="289"/>
    </row>
    <row r="227" spans="1:10" s="272" customFormat="1" x14ac:dyDescent="0.4">
      <c r="A227" s="140"/>
      <c r="B227" s="142"/>
      <c r="C227" s="167" t="s">
        <v>11</v>
      </c>
      <c r="D227" s="167" t="s">
        <v>11</v>
      </c>
      <c r="E227" s="545" t="s">
        <v>2131</v>
      </c>
      <c r="F227" s="564">
        <v>171200</v>
      </c>
      <c r="G227" s="544" t="s">
        <v>11</v>
      </c>
      <c r="H227" s="545" t="s">
        <v>11</v>
      </c>
      <c r="I227" s="544" t="s">
        <v>11</v>
      </c>
      <c r="J227" s="289"/>
    </row>
    <row r="228" spans="1:10" s="272" customFormat="1" x14ac:dyDescent="0.4">
      <c r="A228" s="140"/>
      <c r="B228" s="142"/>
      <c r="C228" s="167" t="s">
        <v>11</v>
      </c>
      <c r="D228" s="167" t="s">
        <v>11</v>
      </c>
      <c r="E228" s="545" t="s">
        <v>2130</v>
      </c>
      <c r="F228" s="564">
        <v>441375</v>
      </c>
      <c r="G228" s="544" t="s">
        <v>11</v>
      </c>
      <c r="H228" s="545" t="s">
        <v>11</v>
      </c>
      <c r="I228" s="544" t="s">
        <v>11</v>
      </c>
      <c r="J228" s="289"/>
    </row>
    <row r="229" spans="1:10" s="272" customFormat="1" x14ac:dyDescent="0.4">
      <c r="A229" s="140"/>
      <c r="B229" s="142"/>
      <c r="C229" s="167" t="s">
        <v>11</v>
      </c>
      <c r="D229" s="167" t="s">
        <v>11</v>
      </c>
      <c r="E229" s="549" t="s">
        <v>2126</v>
      </c>
      <c r="F229" s="578">
        <v>53928</v>
      </c>
      <c r="G229" s="544">
        <v>243304</v>
      </c>
      <c r="H229" s="545" t="s">
        <v>2288</v>
      </c>
      <c r="I229" s="544" t="s">
        <v>11</v>
      </c>
      <c r="J229" s="289"/>
    </row>
    <row r="230" spans="1:10" s="272" customFormat="1" x14ac:dyDescent="0.4">
      <c r="A230" s="140"/>
      <c r="B230" s="142"/>
      <c r="C230" s="167" t="s">
        <v>11</v>
      </c>
      <c r="D230" s="167" t="s">
        <v>11</v>
      </c>
      <c r="E230" s="549" t="s">
        <v>2122</v>
      </c>
      <c r="F230" s="578">
        <v>75550.559999999998</v>
      </c>
      <c r="G230" s="544" t="s">
        <v>11</v>
      </c>
      <c r="H230" s="545" t="s">
        <v>11</v>
      </c>
      <c r="I230" s="544" t="s">
        <v>11</v>
      </c>
      <c r="J230" s="289"/>
    </row>
    <row r="231" spans="1:10" s="272" customFormat="1" x14ac:dyDescent="0.4">
      <c r="A231" s="140"/>
      <c r="B231" s="142"/>
      <c r="C231" s="167" t="s">
        <v>11</v>
      </c>
      <c r="D231" s="167" t="s">
        <v>11</v>
      </c>
      <c r="E231" s="549" t="s">
        <v>2127</v>
      </c>
      <c r="F231" s="578">
        <v>40000</v>
      </c>
      <c r="G231" s="544" t="s">
        <v>11</v>
      </c>
      <c r="H231" s="545" t="s">
        <v>11</v>
      </c>
      <c r="I231" s="544" t="s">
        <v>11</v>
      </c>
      <c r="J231" s="289"/>
    </row>
    <row r="232" spans="1:10" s="272" customFormat="1" x14ac:dyDescent="0.4">
      <c r="A232" s="140"/>
      <c r="B232" s="142"/>
      <c r="C232" s="167" t="s">
        <v>11</v>
      </c>
      <c r="D232" s="167" t="s">
        <v>11</v>
      </c>
      <c r="E232" s="549" t="s">
        <v>2128</v>
      </c>
      <c r="F232" s="578">
        <v>35043.57</v>
      </c>
      <c r="G232" s="544" t="s">
        <v>11</v>
      </c>
      <c r="H232" s="545" t="s">
        <v>11</v>
      </c>
      <c r="I232" s="544" t="s">
        <v>11</v>
      </c>
      <c r="J232" s="289"/>
    </row>
    <row r="233" spans="1:10" s="272" customFormat="1" x14ac:dyDescent="0.4">
      <c r="A233" s="140"/>
      <c r="B233" s="142"/>
      <c r="C233" s="167" t="s">
        <v>11</v>
      </c>
      <c r="D233" s="167" t="s">
        <v>11</v>
      </c>
      <c r="E233" s="549" t="s">
        <v>2129</v>
      </c>
      <c r="F233" s="578">
        <v>20865</v>
      </c>
      <c r="G233" s="544" t="s">
        <v>11</v>
      </c>
      <c r="H233" s="545" t="s">
        <v>11</v>
      </c>
      <c r="I233" s="544" t="s">
        <v>11</v>
      </c>
      <c r="J233" s="289"/>
    </row>
    <row r="234" spans="1:10" s="272" customFormat="1" x14ac:dyDescent="0.4">
      <c r="A234" s="140"/>
      <c r="B234" s="142"/>
      <c r="C234" s="167" t="s">
        <v>11</v>
      </c>
      <c r="D234" s="167" t="s">
        <v>11</v>
      </c>
      <c r="E234" s="549" t="s">
        <v>2132</v>
      </c>
      <c r="F234" s="578">
        <v>36000</v>
      </c>
      <c r="G234" s="544" t="s">
        <v>11</v>
      </c>
      <c r="H234" s="545" t="s">
        <v>11</v>
      </c>
      <c r="I234" s="544" t="s">
        <v>11</v>
      </c>
      <c r="J234" s="289"/>
    </row>
    <row r="235" spans="1:10" s="272" customFormat="1" x14ac:dyDescent="0.4">
      <c r="A235" s="140"/>
      <c r="B235" s="142"/>
      <c r="C235" s="167" t="s">
        <v>11</v>
      </c>
      <c r="D235" s="167" t="s">
        <v>11</v>
      </c>
      <c r="E235" s="549" t="s">
        <v>2287</v>
      </c>
      <c r="F235" s="578">
        <v>48150</v>
      </c>
      <c r="G235" s="544" t="s">
        <v>11</v>
      </c>
      <c r="H235" s="545" t="s">
        <v>11</v>
      </c>
      <c r="I235" s="544" t="s">
        <v>11</v>
      </c>
      <c r="J235" s="289"/>
    </row>
    <row r="236" spans="1:10" s="272" customFormat="1" x14ac:dyDescent="0.4">
      <c r="A236" s="140"/>
      <c r="B236" s="142">
        <v>243325</v>
      </c>
      <c r="C236" s="167" t="s">
        <v>11</v>
      </c>
      <c r="D236" s="167" t="s">
        <v>11</v>
      </c>
      <c r="E236" s="552" t="s">
        <v>2414</v>
      </c>
      <c r="F236" s="566">
        <v>98975</v>
      </c>
      <c r="G236" s="554"/>
      <c r="H236" s="552"/>
      <c r="I236" s="554"/>
      <c r="J236" s="289"/>
    </row>
    <row r="237" spans="1:10" s="272" customFormat="1" x14ac:dyDescent="0.4">
      <c r="A237" s="140"/>
      <c r="B237" s="142"/>
      <c r="C237" s="167" t="s">
        <v>11</v>
      </c>
      <c r="D237" s="167" t="s">
        <v>11</v>
      </c>
      <c r="E237" s="552" t="s">
        <v>2423</v>
      </c>
      <c r="F237" s="566">
        <v>40660</v>
      </c>
      <c r="G237" s="554"/>
      <c r="H237" s="552"/>
      <c r="I237" s="554"/>
      <c r="J237" s="289"/>
    </row>
    <row r="238" spans="1:10" s="272" customFormat="1" x14ac:dyDescent="0.4">
      <c r="A238" s="140"/>
      <c r="B238" s="142">
        <v>243328</v>
      </c>
      <c r="C238" s="167" t="s">
        <v>11</v>
      </c>
      <c r="D238" s="167" t="s">
        <v>11</v>
      </c>
      <c r="E238" s="552" t="s">
        <v>2482</v>
      </c>
      <c r="F238" s="566">
        <v>85600</v>
      </c>
      <c r="G238" s="554"/>
      <c r="H238" s="552"/>
      <c r="I238" s="554"/>
      <c r="J238" s="289"/>
    </row>
    <row r="239" spans="1:10" s="272" customFormat="1" x14ac:dyDescent="0.4">
      <c r="A239" s="140"/>
      <c r="B239" s="142"/>
      <c r="C239" s="167" t="s">
        <v>11</v>
      </c>
      <c r="D239" s="167" t="s">
        <v>11</v>
      </c>
      <c r="E239" s="552" t="s">
        <v>2483</v>
      </c>
      <c r="F239" s="566">
        <v>10700</v>
      </c>
      <c r="G239" s="554"/>
      <c r="H239" s="552"/>
      <c r="I239" s="554"/>
      <c r="J239" s="289"/>
    </row>
    <row r="240" spans="1:10" s="272" customFormat="1" x14ac:dyDescent="0.4">
      <c r="A240" s="140"/>
      <c r="B240" s="142"/>
      <c r="C240" s="167" t="s">
        <v>11</v>
      </c>
      <c r="D240" s="167" t="s">
        <v>11</v>
      </c>
      <c r="E240" s="552" t="s">
        <v>2525</v>
      </c>
      <c r="F240" s="566">
        <v>60000</v>
      </c>
      <c r="G240" s="554"/>
      <c r="H240" s="552"/>
      <c r="I240" s="554"/>
      <c r="J240" s="289"/>
    </row>
    <row r="241" spans="1:10" s="272" customFormat="1" x14ac:dyDescent="0.4">
      <c r="A241" s="140"/>
      <c r="B241" s="142"/>
      <c r="C241" s="167" t="s">
        <v>11</v>
      </c>
      <c r="D241" s="167" t="s">
        <v>11</v>
      </c>
      <c r="E241" s="552" t="s">
        <v>2527</v>
      </c>
      <c r="F241" s="566">
        <v>98440</v>
      </c>
      <c r="G241" s="554"/>
      <c r="H241" s="552"/>
      <c r="I241" s="554"/>
      <c r="J241" s="289"/>
    </row>
    <row r="242" spans="1:10" s="272" customFormat="1" x14ac:dyDescent="0.4">
      <c r="A242" s="140"/>
      <c r="B242" s="142"/>
      <c r="C242" s="167" t="s">
        <v>11</v>
      </c>
      <c r="D242" s="167" t="s">
        <v>11</v>
      </c>
      <c r="E242" s="552" t="s">
        <v>2531</v>
      </c>
      <c r="F242" s="566">
        <v>98975</v>
      </c>
      <c r="G242" s="554"/>
      <c r="H242" s="552"/>
      <c r="I242" s="554"/>
      <c r="J242" s="289"/>
    </row>
    <row r="243" spans="1:10" s="272" customFormat="1" x14ac:dyDescent="0.4">
      <c r="A243" s="140"/>
      <c r="B243" s="142">
        <v>243340</v>
      </c>
      <c r="C243" s="167" t="s">
        <v>11</v>
      </c>
      <c r="D243" s="167" t="s">
        <v>11</v>
      </c>
      <c r="E243" s="552" t="s">
        <v>2665</v>
      </c>
      <c r="F243" s="566">
        <v>16560</v>
      </c>
      <c r="G243" s="554"/>
      <c r="H243" s="552"/>
      <c r="I243" s="554"/>
      <c r="J243" s="289"/>
    </row>
    <row r="244" spans="1:10" s="272" customFormat="1" x14ac:dyDescent="0.4">
      <c r="A244" s="140"/>
      <c r="B244" s="142"/>
      <c r="C244" s="167" t="s">
        <v>11</v>
      </c>
      <c r="D244" s="167" t="s">
        <v>11</v>
      </c>
      <c r="E244" s="552" t="s">
        <v>2666</v>
      </c>
      <c r="F244" s="566">
        <v>2086.5</v>
      </c>
      <c r="G244" s="554"/>
      <c r="H244" s="552"/>
      <c r="I244" s="554"/>
      <c r="J244" s="289"/>
    </row>
    <row r="245" spans="1:10" s="272" customFormat="1" x14ac:dyDescent="0.4">
      <c r="A245" s="140"/>
      <c r="B245" s="142"/>
      <c r="C245" s="167" t="s">
        <v>11</v>
      </c>
      <c r="D245" s="167" t="s">
        <v>11</v>
      </c>
      <c r="E245" s="552" t="s">
        <v>2667</v>
      </c>
      <c r="F245" s="566">
        <v>83800</v>
      </c>
      <c r="G245" s="554"/>
      <c r="H245" s="552"/>
      <c r="I245" s="554"/>
      <c r="J245" s="289"/>
    </row>
    <row r="246" spans="1:10" s="272" customFormat="1" x14ac:dyDescent="0.4">
      <c r="A246" s="140"/>
      <c r="B246" s="142"/>
      <c r="C246" s="167" t="s">
        <v>11</v>
      </c>
      <c r="D246" s="167" t="s">
        <v>11</v>
      </c>
      <c r="E246" s="552" t="s">
        <v>2668</v>
      </c>
      <c r="F246" s="566">
        <v>12500</v>
      </c>
      <c r="G246" s="554"/>
      <c r="H246" s="552"/>
      <c r="I246" s="554"/>
      <c r="J246" s="289"/>
    </row>
    <row r="247" spans="1:10" s="272" customFormat="1" x14ac:dyDescent="0.4">
      <c r="A247" s="140"/>
      <c r="B247" s="142"/>
      <c r="C247" s="167" t="s">
        <v>11</v>
      </c>
      <c r="D247" s="167" t="s">
        <v>11</v>
      </c>
      <c r="E247" s="552" t="s">
        <v>2669</v>
      </c>
      <c r="F247" s="566">
        <v>41730</v>
      </c>
      <c r="G247" s="554"/>
      <c r="H247" s="552"/>
      <c r="I247" s="554"/>
      <c r="J247" s="289"/>
    </row>
    <row r="248" spans="1:10" s="272" customFormat="1" x14ac:dyDescent="0.4">
      <c r="A248" s="140"/>
      <c r="B248" s="142"/>
      <c r="C248" s="167" t="s">
        <v>11</v>
      </c>
      <c r="D248" s="167" t="s">
        <v>11</v>
      </c>
      <c r="E248" s="552" t="s">
        <v>2670</v>
      </c>
      <c r="F248" s="566">
        <v>22470</v>
      </c>
      <c r="G248" s="554"/>
      <c r="H248" s="552"/>
      <c r="I248" s="554"/>
      <c r="J248" s="289"/>
    </row>
    <row r="249" spans="1:10" s="272" customFormat="1" x14ac:dyDescent="0.4">
      <c r="A249" s="140"/>
      <c r="B249" s="142"/>
      <c r="C249" s="167" t="s">
        <v>11</v>
      </c>
      <c r="D249" s="167" t="s">
        <v>11</v>
      </c>
      <c r="E249" s="552" t="s">
        <v>2671</v>
      </c>
      <c r="F249" s="566">
        <v>99600</v>
      </c>
      <c r="G249" s="554"/>
      <c r="H249" s="552"/>
      <c r="I249" s="554"/>
      <c r="J249" s="289"/>
    </row>
    <row r="250" spans="1:10" s="272" customFormat="1" x14ac:dyDescent="0.4">
      <c r="A250" s="140"/>
      <c r="B250" s="142"/>
      <c r="C250" s="167" t="s">
        <v>11</v>
      </c>
      <c r="D250" s="167" t="s">
        <v>11</v>
      </c>
      <c r="E250" s="552" t="s">
        <v>2672</v>
      </c>
      <c r="F250" s="566">
        <v>4012.5</v>
      </c>
      <c r="G250" s="554"/>
      <c r="H250" s="552"/>
      <c r="I250" s="554"/>
      <c r="J250" s="289"/>
    </row>
    <row r="251" spans="1:10" s="272" customFormat="1" x14ac:dyDescent="0.4">
      <c r="A251" s="140"/>
      <c r="B251" s="142">
        <v>243342</v>
      </c>
      <c r="C251" s="167" t="s">
        <v>11</v>
      </c>
      <c r="D251" s="167" t="s">
        <v>11</v>
      </c>
      <c r="E251" s="552" t="s">
        <v>2697</v>
      </c>
      <c r="F251" s="566">
        <v>53500</v>
      </c>
      <c r="G251" s="554"/>
      <c r="H251" s="552"/>
      <c r="I251" s="554"/>
      <c r="J251" s="289"/>
    </row>
    <row r="252" spans="1:10" s="272" customFormat="1" x14ac:dyDescent="0.4">
      <c r="A252" s="140"/>
      <c r="B252" s="142">
        <v>243353</v>
      </c>
      <c r="C252" s="167" t="s">
        <v>11</v>
      </c>
      <c r="D252" s="167" t="s">
        <v>11</v>
      </c>
      <c r="E252" s="552" t="s">
        <v>2740</v>
      </c>
      <c r="F252" s="566">
        <v>9951</v>
      </c>
      <c r="G252" s="554"/>
      <c r="H252" s="552"/>
      <c r="I252" s="554"/>
      <c r="J252" s="289"/>
    </row>
    <row r="253" spans="1:10" s="272" customFormat="1" x14ac:dyDescent="0.4">
      <c r="A253" s="140"/>
      <c r="B253" s="142"/>
      <c r="C253" s="167" t="s">
        <v>11</v>
      </c>
      <c r="D253" s="167" t="s">
        <v>11</v>
      </c>
      <c r="E253" s="552" t="s">
        <v>2758</v>
      </c>
      <c r="F253" s="566">
        <v>52965</v>
      </c>
      <c r="G253" s="554"/>
      <c r="H253" s="552"/>
      <c r="I253" s="554"/>
      <c r="J253" s="289"/>
    </row>
    <row r="254" spans="1:10" s="272" customFormat="1" x14ac:dyDescent="0.4">
      <c r="A254" s="140"/>
      <c r="B254" s="142"/>
      <c r="C254" s="167" t="s">
        <v>11</v>
      </c>
      <c r="D254" s="167" t="s">
        <v>11</v>
      </c>
      <c r="E254" s="552" t="s">
        <v>2766</v>
      </c>
      <c r="F254" s="566">
        <v>42800</v>
      </c>
      <c r="G254" s="554"/>
      <c r="H254" s="552"/>
      <c r="I254" s="554"/>
      <c r="J254" s="289"/>
    </row>
    <row r="255" spans="1:10" s="272" customFormat="1" x14ac:dyDescent="0.4">
      <c r="A255" s="140"/>
      <c r="B255" s="142"/>
      <c r="C255" s="167" t="s">
        <v>11</v>
      </c>
      <c r="D255" s="167" t="s">
        <v>11</v>
      </c>
      <c r="E255" s="552" t="s">
        <v>2767</v>
      </c>
      <c r="F255" s="566">
        <v>6600</v>
      </c>
      <c r="G255" s="554"/>
      <c r="H255" s="552"/>
      <c r="I255" s="554"/>
      <c r="J255" s="289"/>
    </row>
    <row r="256" spans="1:10" s="272" customFormat="1" x14ac:dyDescent="0.4">
      <c r="A256" s="140"/>
      <c r="B256" s="142"/>
      <c r="C256" s="167" t="s">
        <v>11</v>
      </c>
      <c r="D256" s="167" t="s">
        <v>11</v>
      </c>
      <c r="E256" s="552" t="s">
        <v>2768</v>
      </c>
      <c r="F256" s="566">
        <v>5600</v>
      </c>
      <c r="G256" s="554"/>
      <c r="H256" s="552"/>
      <c r="I256" s="554"/>
      <c r="J256" s="289"/>
    </row>
    <row r="257" spans="1:10" s="272" customFormat="1" x14ac:dyDescent="0.4">
      <c r="A257" s="140"/>
      <c r="B257" s="142"/>
      <c r="C257" s="167" t="s">
        <v>11</v>
      </c>
      <c r="D257" s="167" t="s">
        <v>11</v>
      </c>
      <c r="E257" s="552" t="s">
        <v>2771</v>
      </c>
      <c r="F257" s="566">
        <v>98440</v>
      </c>
      <c r="G257" s="554"/>
      <c r="H257" s="552"/>
      <c r="I257" s="554"/>
      <c r="J257" s="289"/>
    </row>
    <row r="258" spans="1:10" s="272" customFormat="1" x14ac:dyDescent="0.4">
      <c r="A258" s="140"/>
      <c r="B258" s="142"/>
      <c r="C258" s="167" t="s">
        <v>11</v>
      </c>
      <c r="D258" s="167" t="s">
        <v>11</v>
      </c>
      <c r="E258" s="552" t="s">
        <v>2772</v>
      </c>
      <c r="F258" s="566">
        <v>40660</v>
      </c>
      <c r="G258" s="554"/>
      <c r="H258" s="552"/>
      <c r="I258" s="554"/>
      <c r="J258" s="289"/>
    </row>
    <row r="259" spans="1:10" s="272" customFormat="1" x14ac:dyDescent="0.4">
      <c r="A259" s="140"/>
      <c r="B259" s="142"/>
      <c r="C259" s="167" t="s">
        <v>11</v>
      </c>
      <c r="D259" s="167" t="s">
        <v>11</v>
      </c>
      <c r="E259" s="552" t="s">
        <v>2773</v>
      </c>
      <c r="F259" s="566">
        <v>17120</v>
      </c>
      <c r="G259" s="554"/>
      <c r="H259" s="552"/>
      <c r="I259" s="554"/>
      <c r="J259" s="289"/>
    </row>
    <row r="260" spans="1:10" s="272" customFormat="1" x14ac:dyDescent="0.4">
      <c r="A260" s="140"/>
      <c r="B260" s="142"/>
      <c r="C260" s="167" t="s">
        <v>11</v>
      </c>
      <c r="D260" s="167" t="s">
        <v>11</v>
      </c>
      <c r="E260" s="552" t="s">
        <v>2774</v>
      </c>
      <c r="F260" s="566">
        <v>55212</v>
      </c>
      <c r="G260" s="554"/>
      <c r="H260" s="552"/>
      <c r="I260" s="554"/>
      <c r="J260" s="289"/>
    </row>
    <row r="261" spans="1:10" s="272" customFormat="1" x14ac:dyDescent="0.4">
      <c r="A261" s="140"/>
      <c r="B261" s="142"/>
      <c r="C261" s="167" t="s">
        <v>11</v>
      </c>
      <c r="D261" s="167" t="s">
        <v>11</v>
      </c>
      <c r="E261" s="552" t="s">
        <v>2775</v>
      </c>
      <c r="F261" s="566">
        <v>99000</v>
      </c>
      <c r="G261" s="554"/>
      <c r="H261" s="552"/>
      <c r="I261" s="554"/>
      <c r="J261" s="289"/>
    </row>
    <row r="262" spans="1:10" s="272" customFormat="1" x14ac:dyDescent="0.4">
      <c r="A262" s="140"/>
      <c r="B262" s="142"/>
      <c r="C262" s="167" t="s">
        <v>11</v>
      </c>
      <c r="D262" s="167" t="s">
        <v>11</v>
      </c>
      <c r="E262" s="552" t="s">
        <v>2789</v>
      </c>
      <c r="F262" s="566">
        <v>38520</v>
      </c>
      <c r="G262" s="554"/>
      <c r="H262" s="552"/>
      <c r="I262" s="554"/>
      <c r="J262" s="289"/>
    </row>
    <row r="263" spans="1:10" s="272" customFormat="1" x14ac:dyDescent="0.4">
      <c r="A263" s="140"/>
      <c r="B263" s="142"/>
      <c r="C263" s="167" t="s">
        <v>11</v>
      </c>
      <c r="D263" s="167" t="s">
        <v>11</v>
      </c>
      <c r="E263" s="552" t="s">
        <v>2790</v>
      </c>
      <c r="F263" s="566">
        <v>55212</v>
      </c>
      <c r="G263" s="554"/>
      <c r="H263" s="552"/>
      <c r="I263" s="554"/>
      <c r="J263" s="289"/>
    </row>
    <row r="264" spans="1:10" s="272" customFormat="1" x14ac:dyDescent="0.4">
      <c r="A264" s="140"/>
      <c r="B264" s="142"/>
      <c r="C264" s="167" t="s">
        <v>11</v>
      </c>
      <c r="D264" s="167" t="s">
        <v>11</v>
      </c>
      <c r="E264" s="552" t="s">
        <v>2791</v>
      </c>
      <c r="F264" s="566">
        <v>9400</v>
      </c>
      <c r="G264" s="554"/>
      <c r="H264" s="552"/>
      <c r="I264" s="554"/>
      <c r="J264" s="289"/>
    </row>
    <row r="265" spans="1:10" s="272" customFormat="1" x14ac:dyDescent="0.4">
      <c r="A265" s="140"/>
      <c r="B265" s="142"/>
      <c r="C265" s="167" t="s">
        <v>11</v>
      </c>
      <c r="D265" s="167" t="s">
        <v>11</v>
      </c>
      <c r="E265" s="552" t="s">
        <v>2792</v>
      </c>
      <c r="F265" s="566">
        <v>9951</v>
      </c>
      <c r="G265" s="554"/>
      <c r="H265" s="552"/>
      <c r="I265" s="554"/>
      <c r="J265" s="289"/>
    </row>
    <row r="266" spans="1:10" s="272" customFormat="1" x14ac:dyDescent="0.4">
      <c r="A266" s="140"/>
      <c r="B266" s="142"/>
      <c r="C266" s="167" t="s">
        <v>11</v>
      </c>
      <c r="D266" s="167" t="s">
        <v>11</v>
      </c>
      <c r="E266" s="552" t="s">
        <v>2793</v>
      </c>
      <c r="F266" s="566">
        <v>441375</v>
      </c>
      <c r="G266" s="554"/>
      <c r="H266" s="552"/>
      <c r="I266" s="554"/>
      <c r="J266" s="289"/>
    </row>
    <row r="267" spans="1:10" s="272" customFormat="1" x14ac:dyDescent="0.4">
      <c r="A267" s="140"/>
      <c r="B267" s="142"/>
      <c r="C267" s="167" t="s">
        <v>11</v>
      </c>
      <c r="D267" s="167" t="s">
        <v>11</v>
      </c>
      <c r="E267" s="552" t="s">
        <v>2794</v>
      </c>
      <c r="F267" s="566">
        <v>272850</v>
      </c>
      <c r="G267" s="554"/>
      <c r="H267" s="552"/>
      <c r="I267" s="554"/>
      <c r="J267" s="289"/>
    </row>
    <row r="268" spans="1:10" s="272" customFormat="1" x14ac:dyDescent="0.4">
      <c r="A268" s="140"/>
      <c r="B268" s="142"/>
      <c r="C268" s="167" t="s">
        <v>11</v>
      </c>
      <c r="D268" s="167" t="s">
        <v>11</v>
      </c>
      <c r="E268" s="552" t="s">
        <v>2795</v>
      </c>
      <c r="F268" s="566">
        <v>171200</v>
      </c>
      <c r="G268" s="554"/>
      <c r="H268" s="552"/>
      <c r="I268" s="554"/>
      <c r="J268" s="289"/>
    </row>
    <row r="269" spans="1:10" s="272" customFormat="1" x14ac:dyDescent="0.4">
      <c r="A269" s="140"/>
      <c r="B269" s="142">
        <v>243368</v>
      </c>
      <c r="C269" s="167" t="s">
        <v>11</v>
      </c>
      <c r="D269" s="167" t="s">
        <v>11</v>
      </c>
      <c r="E269" s="552" t="s">
        <v>2941</v>
      </c>
      <c r="F269" s="566">
        <v>54891</v>
      </c>
      <c r="G269" s="554"/>
      <c r="H269" s="552"/>
      <c r="I269" s="554"/>
      <c r="J269" s="289"/>
    </row>
    <row r="270" spans="1:10" s="272" customFormat="1" x14ac:dyDescent="0.4">
      <c r="A270" s="140"/>
      <c r="B270" s="142"/>
      <c r="C270" s="167" t="s">
        <v>11</v>
      </c>
      <c r="D270" s="167" t="s">
        <v>11</v>
      </c>
      <c r="E270" s="552" t="s">
        <v>2987</v>
      </c>
      <c r="F270" s="566">
        <v>4012.5</v>
      </c>
      <c r="G270" s="554"/>
      <c r="H270" s="552"/>
      <c r="I270" s="554"/>
      <c r="J270" s="289"/>
    </row>
    <row r="271" spans="1:10" s="272" customFormat="1" x14ac:dyDescent="0.4">
      <c r="A271" s="140"/>
      <c r="B271" s="142"/>
      <c r="C271" s="167"/>
      <c r="D271" s="167"/>
      <c r="E271" s="552"/>
      <c r="F271" s="566"/>
      <c r="G271" s="554"/>
      <c r="H271" s="552"/>
      <c r="I271" s="554"/>
      <c r="J271" s="289"/>
    </row>
    <row r="272" spans="1:10" s="280" customFormat="1" x14ac:dyDescent="0.4">
      <c r="A272" s="167">
        <v>11</v>
      </c>
      <c r="B272" s="277">
        <v>243172</v>
      </c>
      <c r="C272" s="167" t="s">
        <v>2991</v>
      </c>
      <c r="D272" s="167" t="s">
        <v>11</v>
      </c>
      <c r="E272" s="567" t="s">
        <v>465</v>
      </c>
      <c r="F272" s="568">
        <v>36820</v>
      </c>
      <c r="G272" s="569" t="s">
        <v>1163</v>
      </c>
      <c r="H272" s="569" t="s">
        <v>1164</v>
      </c>
      <c r="I272" s="569" t="s">
        <v>487</v>
      </c>
      <c r="J272" s="279">
        <f>F272+F273+F274+F275+F276+F277+F278+F279+F280+F281+F282+F283+F285+F286+F287+F288+F289+F290+F291+F292+F293+F294+F295+F296+F297+F298+F299+F300+F301+F302+F303</f>
        <v>1162768.6000000001</v>
      </c>
    </row>
    <row r="273" spans="1:10" s="280" customFormat="1" x14ac:dyDescent="0.4">
      <c r="A273" s="167"/>
      <c r="B273" s="167"/>
      <c r="C273" s="167" t="s">
        <v>11</v>
      </c>
      <c r="D273" s="167" t="s">
        <v>11</v>
      </c>
      <c r="E273" s="542">
        <v>5448536079</v>
      </c>
      <c r="F273" s="543">
        <v>41344.800000000003</v>
      </c>
      <c r="G273" s="545" t="s">
        <v>784</v>
      </c>
      <c r="H273" s="545" t="s">
        <v>798</v>
      </c>
      <c r="I273" s="562" t="s">
        <v>825</v>
      </c>
      <c r="J273" s="279"/>
    </row>
    <row r="274" spans="1:10" s="280" customFormat="1" x14ac:dyDescent="0.4">
      <c r="A274" s="167"/>
      <c r="B274" s="167"/>
      <c r="C274" s="167" t="s">
        <v>11</v>
      </c>
      <c r="D274" s="167" t="s">
        <v>11</v>
      </c>
      <c r="E274" s="542">
        <v>5448536061</v>
      </c>
      <c r="F274" s="543">
        <v>52965</v>
      </c>
      <c r="G274" s="545" t="s">
        <v>784</v>
      </c>
      <c r="H274" s="545" t="s">
        <v>820</v>
      </c>
      <c r="I274" s="562" t="s">
        <v>825</v>
      </c>
      <c r="J274" s="279"/>
    </row>
    <row r="275" spans="1:10" s="288" customFormat="1" x14ac:dyDescent="0.4">
      <c r="A275" s="140"/>
      <c r="B275" s="142">
        <v>243214</v>
      </c>
      <c r="C275" s="167" t="s">
        <v>11</v>
      </c>
      <c r="D275" s="167" t="s">
        <v>11</v>
      </c>
      <c r="E275" s="542">
        <v>5448455027</v>
      </c>
      <c r="F275" s="543">
        <v>51681</v>
      </c>
      <c r="G275" s="545" t="s">
        <v>980</v>
      </c>
      <c r="H275" s="545" t="s">
        <v>1264</v>
      </c>
      <c r="I275" s="562" t="s">
        <v>487</v>
      </c>
      <c r="J275" s="287"/>
    </row>
    <row r="276" spans="1:10" s="288" customFormat="1" x14ac:dyDescent="0.4">
      <c r="A276" s="140"/>
      <c r="B276" s="140"/>
      <c r="C276" s="167" t="s">
        <v>11</v>
      </c>
      <c r="D276" s="167" t="s">
        <v>11</v>
      </c>
      <c r="E276" s="542">
        <v>5448469515</v>
      </c>
      <c r="F276" s="543">
        <v>29960</v>
      </c>
      <c r="G276" s="544" t="s">
        <v>11</v>
      </c>
      <c r="H276" s="545" t="s">
        <v>11</v>
      </c>
      <c r="I276" s="544" t="s">
        <v>11</v>
      </c>
      <c r="J276" s="287"/>
    </row>
    <row r="277" spans="1:10" s="288" customFormat="1" x14ac:dyDescent="0.4">
      <c r="A277" s="140"/>
      <c r="B277" s="140"/>
      <c r="C277" s="167" t="s">
        <v>11</v>
      </c>
      <c r="D277" s="167" t="s">
        <v>11</v>
      </c>
      <c r="E277" s="542">
        <v>5448462739</v>
      </c>
      <c r="F277" s="543">
        <v>17655</v>
      </c>
      <c r="G277" s="544" t="s">
        <v>11</v>
      </c>
      <c r="H277" s="545" t="s">
        <v>11</v>
      </c>
      <c r="I277" s="544" t="s">
        <v>11</v>
      </c>
      <c r="J277" s="287"/>
    </row>
    <row r="278" spans="1:10" s="288" customFormat="1" x14ac:dyDescent="0.4">
      <c r="A278" s="140"/>
      <c r="B278" s="140"/>
      <c r="C278" s="167" t="s">
        <v>11</v>
      </c>
      <c r="D278" s="167" t="s">
        <v>11</v>
      </c>
      <c r="E278" s="542">
        <v>5448469512</v>
      </c>
      <c r="F278" s="543">
        <v>5392.8</v>
      </c>
      <c r="G278" s="544" t="s">
        <v>11</v>
      </c>
      <c r="H278" s="545" t="s">
        <v>11</v>
      </c>
      <c r="I278" s="544" t="s">
        <v>11</v>
      </c>
      <c r="J278" s="287"/>
    </row>
    <row r="279" spans="1:10" s="288" customFormat="1" x14ac:dyDescent="0.4">
      <c r="A279" s="140"/>
      <c r="B279" s="140"/>
      <c r="C279" s="167" t="s">
        <v>11</v>
      </c>
      <c r="D279" s="167" t="s">
        <v>11</v>
      </c>
      <c r="E279" s="542">
        <v>5448471442</v>
      </c>
      <c r="F279" s="543">
        <v>21400</v>
      </c>
      <c r="G279" s="544" t="s">
        <v>11</v>
      </c>
      <c r="H279" s="545" t="s">
        <v>11</v>
      </c>
      <c r="I279" s="544" t="s">
        <v>11</v>
      </c>
      <c r="J279" s="287"/>
    </row>
    <row r="280" spans="1:10" s="288" customFormat="1" x14ac:dyDescent="0.4">
      <c r="A280" s="140"/>
      <c r="B280" s="140"/>
      <c r="C280" s="167" t="s">
        <v>11</v>
      </c>
      <c r="D280" s="167" t="s">
        <v>11</v>
      </c>
      <c r="E280" s="542">
        <v>5448488370</v>
      </c>
      <c r="F280" s="543">
        <v>17120</v>
      </c>
      <c r="G280" s="544" t="s">
        <v>11</v>
      </c>
      <c r="H280" s="545" t="s">
        <v>11</v>
      </c>
      <c r="I280" s="544" t="s">
        <v>11</v>
      </c>
      <c r="J280" s="287"/>
    </row>
    <row r="281" spans="1:10" s="288" customFormat="1" x14ac:dyDescent="0.4">
      <c r="A281" s="140"/>
      <c r="B281" s="140"/>
      <c r="C281" s="167" t="s">
        <v>11</v>
      </c>
      <c r="D281" s="167" t="s">
        <v>11</v>
      </c>
      <c r="E281" s="542">
        <v>5448494565</v>
      </c>
      <c r="F281" s="543">
        <v>51360</v>
      </c>
      <c r="G281" s="544" t="s">
        <v>11</v>
      </c>
      <c r="H281" s="545" t="s">
        <v>11</v>
      </c>
      <c r="I281" s="544" t="s">
        <v>11</v>
      </c>
      <c r="J281" s="287"/>
    </row>
    <row r="282" spans="1:10" s="288" customFormat="1" x14ac:dyDescent="0.4">
      <c r="A282" s="140"/>
      <c r="B282" s="140"/>
      <c r="C282" s="167" t="s">
        <v>11</v>
      </c>
      <c r="D282" s="167" t="s">
        <v>11</v>
      </c>
      <c r="E282" s="542">
        <v>5448494572</v>
      </c>
      <c r="F282" s="543">
        <v>44940</v>
      </c>
      <c r="G282" s="544" t="s">
        <v>11</v>
      </c>
      <c r="H282" s="545" t="s">
        <v>11</v>
      </c>
      <c r="I282" s="544" t="s">
        <v>11</v>
      </c>
      <c r="J282" s="287"/>
    </row>
    <row r="283" spans="1:10" s="173" customFormat="1" x14ac:dyDescent="0.4">
      <c r="A283" s="175"/>
      <c r="B283" s="175"/>
      <c r="C283" s="175" t="s">
        <v>11</v>
      </c>
      <c r="D283" s="175" t="s">
        <v>11</v>
      </c>
      <c r="E283" s="542">
        <v>5448499674</v>
      </c>
      <c r="F283" s="543">
        <v>71262</v>
      </c>
      <c r="G283" s="544">
        <v>243221</v>
      </c>
      <c r="H283" s="545" t="s">
        <v>1975</v>
      </c>
      <c r="I283" s="544" t="s">
        <v>11</v>
      </c>
      <c r="J283" s="172"/>
    </row>
    <row r="284" spans="1:10" s="173" customFormat="1" x14ac:dyDescent="0.4">
      <c r="A284" s="175"/>
      <c r="B284" s="175"/>
      <c r="C284" s="175" t="s">
        <v>11</v>
      </c>
      <c r="D284" s="175" t="s">
        <v>11</v>
      </c>
      <c r="E284" s="567">
        <v>5448511302</v>
      </c>
      <c r="F284" s="568">
        <v>11877</v>
      </c>
      <c r="G284" s="544">
        <v>243586</v>
      </c>
      <c r="H284" s="545" t="s">
        <v>1978</v>
      </c>
      <c r="I284" s="544" t="s">
        <v>11</v>
      </c>
      <c r="J284" s="172"/>
    </row>
    <row r="285" spans="1:10" s="288" customFormat="1" x14ac:dyDescent="0.4">
      <c r="A285" s="140"/>
      <c r="B285" s="140"/>
      <c r="C285" s="167" t="s">
        <v>11</v>
      </c>
      <c r="D285" s="167" t="s">
        <v>11</v>
      </c>
      <c r="E285" s="567">
        <v>5448499920</v>
      </c>
      <c r="F285" s="568">
        <v>38520</v>
      </c>
      <c r="G285" s="544" t="s">
        <v>11</v>
      </c>
      <c r="H285" s="545" t="s">
        <v>11</v>
      </c>
      <c r="I285" s="544" t="s">
        <v>11</v>
      </c>
      <c r="J285" s="287"/>
    </row>
    <row r="286" spans="1:10" s="288" customFormat="1" x14ac:dyDescent="0.4">
      <c r="A286" s="140"/>
      <c r="B286" s="140"/>
      <c r="C286" s="167" t="s">
        <v>11</v>
      </c>
      <c r="D286" s="167" t="s">
        <v>11</v>
      </c>
      <c r="E286" s="567">
        <v>5448512251</v>
      </c>
      <c r="F286" s="568">
        <v>27820</v>
      </c>
      <c r="G286" s="544" t="s">
        <v>11</v>
      </c>
      <c r="H286" s="545" t="s">
        <v>11</v>
      </c>
      <c r="I286" s="544" t="s">
        <v>11</v>
      </c>
      <c r="J286" s="287"/>
    </row>
    <row r="287" spans="1:10" s="288" customFormat="1" x14ac:dyDescent="0.4">
      <c r="A287" s="140"/>
      <c r="B287" s="140"/>
      <c r="C287" s="167" t="s">
        <v>11</v>
      </c>
      <c r="D287" s="167" t="s">
        <v>11</v>
      </c>
      <c r="E287" s="567" t="s">
        <v>938</v>
      </c>
      <c r="F287" s="568">
        <v>9000</v>
      </c>
      <c r="G287" s="544" t="s">
        <v>11</v>
      </c>
      <c r="H287" s="545" t="s">
        <v>11</v>
      </c>
      <c r="I287" s="544" t="s">
        <v>11</v>
      </c>
      <c r="J287" s="287"/>
    </row>
    <row r="288" spans="1:10" s="288" customFormat="1" x14ac:dyDescent="0.4">
      <c r="A288" s="140"/>
      <c r="B288" s="140"/>
      <c r="C288" s="167" t="s">
        <v>11</v>
      </c>
      <c r="D288" s="167" t="s">
        <v>11</v>
      </c>
      <c r="E288" s="567">
        <v>5448514144</v>
      </c>
      <c r="F288" s="568">
        <v>68480</v>
      </c>
      <c r="G288" s="544" t="s">
        <v>11</v>
      </c>
      <c r="H288" s="545" t="s">
        <v>11</v>
      </c>
      <c r="I288" s="544" t="s">
        <v>11</v>
      </c>
      <c r="J288" s="287"/>
    </row>
    <row r="289" spans="1:10" s="288" customFormat="1" x14ac:dyDescent="0.4">
      <c r="A289" s="140"/>
      <c r="B289" s="142">
        <v>243229</v>
      </c>
      <c r="C289" s="167" t="s">
        <v>11</v>
      </c>
      <c r="D289" s="167" t="s">
        <v>11</v>
      </c>
      <c r="E289" s="542">
        <v>5448453110</v>
      </c>
      <c r="F289" s="543">
        <v>32100</v>
      </c>
      <c r="G289" s="544" t="s">
        <v>11</v>
      </c>
      <c r="H289" s="545" t="s">
        <v>11</v>
      </c>
      <c r="I289" s="544" t="s">
        <v>11</v>
      </c>
      <c r="J289" s="287"/>
    </row>
    <row r="290" spans="1:10" s="288" customFormat="1" x14ac:dyDescent="0.4">
      <c r="A290" s="140"/>
      <c r="B290" s="142">
        <v>243172</v>
      </c>
      <c r="C290" s="167" t="s">
        <v>11</v>
      </c>
      <c r="D290" s="167" t="s">
        <v>11</v>
      </c>
      <c r="E290" s="542">
        <v>5448407290</v>
      </c>
      <c r="F290" s="543">
        <v>59278</v>
      </c>
      <c r="G290" s="545" t="s">
        <v>1125</v>
      </c>
      <c r="H290" s="545">
        <v>52410469</v>
      </c>
      <c r="I290" s="562" t="s">
        <v>487</v>
      </c>
      <c r="J290" s="287"/>
    </row>
    <row r="291" spans="1:10" s="288" customFormat="1" x14ac:dyDescent="0.4">
      <c r="A291" s="140"/>
      <c r="B291" s="142"/>
      <c r="C291" s="167" t="s">
        <v>11</v>
      </c>
      <c r="D291" s="167" t="s">
        <v>11</v>
      </c>
      <c r="E291" s="542">
        <v>5448434691</v>
      </c>
      <c r="F291" s="543">
        <v>51360</v>
      </c>
      <c r="G291" s="544" t="s">
        <v>11</v>
      </c>
      <c r="H291" s="545" t="s">
        <v>11</v>
      </c>
      <c r="I291" s="544" t="s">
        <v>11</v>
      </c>
      <c r="J291" s="287"/>
    </row>
    <row r="292" spans="1:10" s="288" customFormat="1" x14ac:dyDescent="0.4">
      <c r="A292" s="140"/>
      <c r="B292" s="142"/>
      <c r="C292" s="167" t="s">
        <v>11</v>
      </c>
      <c r="D292" s="167" t="s">
        <v>11</v>
      </c>
      <c r="E292" s="542">
        <v>5448434826</v>
      </c>
      <c r="F292" s="543">
        <v>36166</v>
      </c>
      <c r="G292" s="544" t="s">
        <v>11</v>
      </c>
      <c r="H292" s="545" t="s">
        <v>11</v>
      </c>
      <c r="I292" s="544" t="s">
        <v>11</v>
      </c>
      <c r="J292" s="287"/>
    </row>
    <row r="293" spans="1:10" s="288" customFormat="1" x14ac:dyDescent="0.4">
      <c r="A293" s="140"/>
      <c r="B293" s="142"/>
      <c r="C293" s="167" t="s">
        <v>11</v>
      </c>
      <c r="D293" s="167" t="s">
        <v>11</v>
      </c>
      <c r="E293" s="542">
        <v>5448443771</v>
      </c>
      <c r="F293" s="543">
        <v>4922</v>
      </c>
      <c r="G293" s="544" t="s">
        <v>11</v>
      </c>
      <c r="H293" s="545" t="s">
        <v>11</v>
      </c>
      <c r="I293" s="544" t="s">
        <v>11</v>
      </c>
      <c r="J293" s="287"/>
    </row>
    <row r="294" spans="1:10" s="288" customFormat="1" x14ac:dyDescent="0.4">
      <c r="A294" s="140"/>
      <c r="B294" s="142"/>
      <c r="C294" s="167" t="s">
        <v>11</v>
      </c>
      <c r="D294" s="167" t="s">
        <v>11</v>
      </c>
      <c r="E294" s="542">
        <v>5448447075</v>
      </c>
      <c r="F294" s="543">
        <v>27820</v>
      </c>
      <c r="G294" s="544" t="s">
        <v>11</v>
      </c>
      <c r="H294" s="545" t="s">
        <v>11</v>
      </c>
      <c r="I294" s="544" t="s">
        <v>11</v>
      </c>
      <c r="J294" s="287"/>
    </row>
    <row r="295" spans="1:10" s="288" customFormat="1" x14ac:dyDescent="0.4">
      <c r="A295" s="140"/>
      <c r="B295" s="142"/>
      <c r="C295" s="167" t="s">
        <v>11</v>
      </c>
      <c r="D295" s="167" t="s">
        <v>11</v>
      </c>
      <c r="E295" s="542">
        <v>5448447736</v>
      </c>
      <c r="F295" s="543">
        <v>8560</v>
      </c>
      <c r="G295" s="544" t="s">
        <v>11</v>
      </c>
      <c r="H295" s="545" t="s">
        <v>11</v>
      </c>
      <c r="I295" s="544" t="s">
        <v>11</v>
      </c>
      <c r="J295" s="287"/>
    </row>
    <row r="296" spans="1:10" s="288" customFormat="1" x14ac:dyDescent="0.4">
      <c r="A296" s="140"/>
      <c r="B296" s="142"/>
      <c r="C296" s="167" t="s">
        <v>11</v>
      </c>
      <c r="D296" s="167" t="s">
        <v>11</v>
      </c>
      <c r="E296" s="542">
        <v>5448447829</v>
      </c>
      <c r="F296" s="543">
        <v>22470</v>
      </c>
      <c r="G296" s="544" t="s">
        <v>11</v>
      </c>
      <c r="H296" s="545" t="s">
        <v>11</v>
      </c>
      <c r="I296" s="544" t="s">
        <v>11</v>
      </c>
      <c r="J296" s="287"/>
    </row>
    <row r="297" spans="1:10" s="288" customFormat="1" x14ac:dyDescent="0.4">
      <c r="A297" s="140"/>
      <c r="B297" s="142"/>
      <c r="C297" s="167" t="s">
        <v>11</v>
      </c>
      <c r="D297" s="167" t="s">
        <v>11</v>
      </c>
      <c r="E297" s="542">
        <v>5448547422</v>
      </c>
      <c r="F297" s="543">
        <v>4922</v>
      </c>
      <c r="G297" s="544" t="s">
        <v>11</v>
      </c>
      <c r="H297" s="545" t="s">
        <v>11</v>
      </c>
      <c r="I297" s="544" t="s">
        <v>11</v>
      </c>
      <c r="J297" s="287"/>
    </row>
    <row r="298" spans="1:10" s="288" customFormat="1" x14ac:dyDescent="0.4">
      <c r="A298" s="140"/>
      <c r="B298" s="140"/>
      <c r="C298" s="167" t="s">
        <v>11</v>
      </c>
      <c r="D298" s="167" t="s">
        <v>11</v>
      </c>
      <c r="E298" s="653" t="s">
        <v>2277</v>
      </c>
      <c r="F298" s="654">
        <v>27882</v>
      </c>
      <c r="G298" s="652" t="s">
        <v>2294</v>
      </c>
      <c r="H298" s="652" t="s">
        <v>2295</v>
      </c>
      <c r="I298" s="551" t="s">
        <v>11</v>
      </c>
      <c r="J298" s="287"/>
    </row>
    <row r="299" spans="1:10" s="288" customFormat="1" x14ac:dyDescent="0.4">
      <c r="A299" s="140"/>
      <c r="B299" s="140"/>
      <c r="C299" s="167" t="s">
        <v>11</v>
      </c>
      <c r="D299" s="167" t="s">
        <v>11</v>
      </c>
      <c r="E299" s="653">
        <v>5448551574</v>
      </c>
      <c r="F299" s="654">
        <v>16948</v>
      </c>
      <c r="G299" s="544" t="s">
        <v>11</v>
      </c>
      <c r="H299" s="545" t="s">
        <v>11</v>
      </c>
      <c r="I299" s="544" t="s">
        <v>11</v>
      </c>
      <c r="J299" s="287"/>
    </row>
    <row r="300" spans="1:10" s="288" customFormat="1" x14ac:dyDescent="0.4">
      <c r="A300" s="140"/>
      <c r="B300" s="140"/>
      <c r="C300" s="167" t="s">
        <v>11</v>
      </c>
      <c r="D300" s="167" t="s">
        <v>11</v>
      </c>
      <c r="E300" s="653">
        <v>5448562183</v>
      </c>
      <c r="F300" s="654">
        <v>71262</v>
      </c>
      <c r="G300" s="544" t="s">
        <v>11</v>
      </c>
      <c r="H300" s="545" t="s">
        <v>11</v>
      </c>
      <c r="I300" s="544" t="s">
        <v>11</v>
      </c>
      <c r="J300" s="287"/>
    </row>
    <row r="301" spans="1:10" s="288" customFormat="1" x14ac:dyDescent="0.4">
      <c r="A301" s="140"/>
      <c r="B301" s="140"/>
      <c r="C301" s="167" t="s">
        <v>11</v>
      </c>
      <c r="D301" s="167" t="s">
        <v>11</v>
      </c>
      <c r="E301" s="653">
        <v>5448569732</v>
      </c>
      <c r="F301" s="654">
        <v>97156</v>
      </c>
      <c r="G301" s="544" t="s">
        <v>11</v>
      </c>
      <c r="H301" s="545" t="s">
        <v>11</v>
      </c>
      <c r="I301" s="544" t="s">
        <v>11</v>
      </c>
      <c r="J301" s="287"/>
    </row>
    <row r="302" spans="1:10" s="288" customFormat="1" x14ac:dyDescent="0.4">
      <c r="A302" s="140"/>
      <c r="B302" s="142">
        <v>243301</v>
      </c>
      <c r="C302" s="167" t="s">
        <v>11</v>
      </c>
      <c r="D302" s="167" t="s">
        <v>11</v>
      </c>
      <c r="E302" s="653">
        <v>5448596914</v>
      </c>
      <c r="F302" s="654">
        <v>44940</v>
      </c>
      <c r="G302" s="655" t="s">
        <v>2280</v>
      </c>
      <c r="H302" s="655" t="s">
        <v>2281</v>
      </c>
      <c r="I302" s="562" t="s">
        <v>487</v>
      </c>
      <c r="J302" s="287"/>
    </row>
    <row r="303" spans="1:10" s="288" customFormat="1" x14ac:dyDescent="0.4">
      <c r="A303" s="140"/>
      <c r="B303" s="140"/>
      <c r="C303" s="167" t="s">
        <v>11</v>
      </c>
      <c r="D303" s="167" t="s">
        <v>11</v>
      </c>
      <c r="E303" s="653">
        <v>5448601129</v>
      </c>
      <c r="F303" s="654">
        <v>71262</v>
      </c>
      <c r="G303" s="544" t="s">
        <v>11</v>
      </c>
      <c r="H303" s="544" t="s">
        <v>11</v>
      </c>
      <c r="I303" s="544" t="s">
        <v>11</v>
      </c>
      <c r="J303" s="287"/>
    </row>
    <row r="304" spans="1:10" s="288" customFormat="1" x14ac:dyDescent="0.4">
      <c r="A304" s="140"/>
      <c r="B304" s="142">
        <v>243325</v>
      </c>
      <c r="C304" s="167" t="s">
        <v>11</v>
      </c>
      <c r="D304" s="167" t="s">
        <v>11</v>
      </c>
      <c r="E304" s="783">
        <v>5448563888</v>
      </c>
      <c r="F304" s="784">
        <v>55640</v>
      </c>
      <c r="G304" s="544">
        <v>243336</v>
      </c>
      <c r="H304" s="545">
        <v>49392760</v>
      </c>
      <c r="I304" s="544" t="s">
        <v>11</v>
      </c>
      <c r="J304" s="287"/>
    </row>
    <row r="305" spans="1:10" s="288" customFormat="1" x14ac:dyDescent="0.4">
      <c r="A305" s="140"/>
      <c r="B305" s="142"/>
      <c r="C305" s="167" t="s">
        <v>11</v>
      </c>
      <c r="D305" s="167" t="s">
        <v>11</v>
      </c>
      <c r="E305" s="783">
        <v>5448584056</v>
      </c>
      <c r="F305" s="784">
        <v>32100</v>
      </c>
      <c r="G305" s="544" t="s">
        <v>11</v>
      </c>
      <c r="H305" s="544" t="s">
        <v>11</v>
      </c>
      <c r="I305" s="544" t="s">
        <v>11</v>
      </c>
      <c r="J305" s="287"/>
    </row>
    <row r="306" spans="1:10" s="288" customFormat="1" x14ac:dyDescent="0.4">
      <c r="A306" s="140"/>
      <c r="B306" s="142"/>
      <c r="C306" s="167" t="s">
        <v>11</v>
      </c>
      <c r="D306" s="167" t="s">
        <v>11</v>
      </c>
      <c r="E306" s="783">
        <v>5448566711</v>
      </c>
      <c r="F306" s="784">
        <v>3879.82</v>
      </c>
      <c r="G306" s="544" t="s">
        <v>11</v>
      </c>
      <c r="H306" s="544" t="s">
        <v>11</v>
      </c>
      <c r="I306" s="544" t="s">
        <v>11</v>
      </c>
      <c r="J306" s="287"/>
    </row>
    <row r="307" spans="1:10" s="288" customFormat="1" x14ac:dyDescent="0.4">
      <c r="A307" s="140"/>
      <c r="B307" s="140"/>
      <c r="C307" s="167" t="s">
        <v>11</v>
      </c>
      <c r="D307" s="167" t="s">
        <v>11</v>
      </c>
      <c r="E307" s="570">
        <v>5337635185</v>
      </c>
      <c r="F307" s="571">
        <v>42693</v>
      </c>
      <c r="G307" s="572"/>
      <c r="H307" s="572"/>
      <c r="I307" s="573"/>
      <c r="J307" s="287"/>
    </row>
    <row r="308" spans="1:10" s="288" customFormat="1" x14ac:dyDescent="0.4">
      <c r="A308" s="140"/>
      <c r="B308" s="142">
        <v>243340</v>
      </c>
      <c r="C308" s="167" t="s">
        <v>11</v>
      </c>
      <c r="D308" s="167" t="s">
        <v>11</v>
      </c>
      <c r="E308" s="570">
        <v>5448627203</v>
      </c>
      <c r="F308" s="571">
        <v>26215</v>
      </c>
      <c r="G308" s="572"/>
      <c r="H308" s="572"/>
      <c r="I308" s="573"/>
      <c r="J308" s="287"/>
    </row>
    <row r="309" spans="1:10" s="288" customFormat="1" x14ac:dyDescent="0.4">
      <c r="A309" s="140"/>
      <c r="B309" s="142">
        <v>243342</v>
      </c>
      <c r="C309" s="167" t="s">
        <v>11</v>
      </c>
      <c r="D309" s="167" t="s">
        <v>11</v>
      </c>
      <c r="E309" s="570">
        <v>5448546922</v>
      </c>
      <c r="F309" s="571">
        <v>8667</v>
      </c>
      <c r="G309" s="572"/>
      <c r="H309" s="572"/>
      <c r="I309" s="573"/>
      <c r="J309" s="287"/>
    </row>
    <row r="310" spans="1:10" s="288" customFormat="1" x14ac:dyDescent="0.4">
      <c r="A310" s="140"/>
      <c r="B310" s="142">
        <v>243354</v>
      </c>
      <c r="C310" s="167" t="s">
        <v>11</v>
      </c>
      <c r="D310" s="167" t="s">
        <v>11</v>
      </c>
      <c r="E310" s="570">
        <v>5448607899</v>
      </c>
      <c r="F310" s="571">
        <v>53928</v>
      </c>
      <c r="G310" s="572"/>
      <c r="H310" s="572"/>
      <c r="I310" s="573"/>
      <c r="J310" s="287"/>
    </row>
    <row r="311" spans="1:10" s="288" customFormat="1" x14ac:dyDescent="0.4">
      <c r="A311" s="140"/>
      <c r="B311" s="142"/>
      <c r="C311" s="167" t="s">
        <v>11</v>
      </c>
      <c r="D311" s="167" t="s">
        <v>11</v>
      </c>
      <c r="E311" s="570">
        <v>5448588720</v>
      </c>
      <c r="F311" s="571">
        <v>23540</v>
      </c>
      <c r="G311" s="572"/>
      <c r="H311" s="572"/>
      <c r="I311" s="573"/>
      <c r="J311" s="287"/>
    </row>
    <row r="312" spans="1:10" s="288" customFormat="1" x14ac:dyDescent="0.4">
      <c r="A312" s="140"/>
      <c r="B312" s="142"/>
      <c r="C312" s="167" t="s">
        <v>11</v>
      </c>
      <c r="D312" s="167" t="s">
        <v>11</v>
      </c>
      <c r="E312" s="570">
        <v>5448629542</v>
      </c>
      <c r="F312" s="571">
        <v>20544</v>
      </c>
      <c r="G312" s="572"/>
      <c r="H312" s="572"/>
      <c r="I312" s="573"/>
      <c r="J312" s="287"/>
    </row>
    <row r="313" spans="1:10" s="288" customFormat="1" x14ac:dyDescent="0.4">
      <c r="A313" s="140"/>
      <c r="B313" s="142"/>
      <c r="C313" s="167" t="s">
        <v>11</v>
      </c>
      <c r="D313" s="167" t="s">
        <v>11</v>
      </c>
      <c r="E313" s="570">
        <v>5448587631</v>
      </c>
      <c r="F313" s="571">
        <v>14252</v>
      </c>
      <c r="G313" s="572"/>
      <c r="H313" s="572"/>
      <c r="I313" s="573"/>
      <c r="J313" s="287"/>
    </row>
    <row r="314" spans="1:10" s="288" customFormat="1" x14ac:dyDescent="0.4">
      <c r="A314" s="140"/>
      <c r="B314" s="142">
        <v>243369</v>
      </c>
      <c r="C314" s="167" t="s">
        <v>11</v>
      </c>
      <c r="D314" s="167" t="s">
        <v>11</v>
      </c>
      <c r="E314" s="570">
        <v>5448609050</v>
      </c>
      <c r="F314" s="571">
        <v>41344.800000000003</v>
      </c>
      <c r="G314" s="572"/>
      <c r="H314" s="572"/>
      <c r="I314" s="573"/>
      <c r="J314" s="287"/>
    </row>
    <row r="315" spans="1:10" s="288" customFormat="1" x14ac:dyDescent="0.4">
      <c r="A315" s="140"/>
      <c r="B315" s="142"/>
      <c r="C315" s="167" t="s">
        <v>11</v>
      </c>
      <c r="D315" s="167" t="s">
        <v>11</v>
      </c>
      <c r="E315" s="570">
        <v>5448612354</v>
      </c>
      <c r="F315" s="571">
        <v>13482</v>
      </c>
      <c r="G315" s="572"/>
      <c r="H315" s="572"/>
      <c r="I315" s="573"/>
      <c r="J315" s="287"/>
    </row>
    <row r="316" spans="1:10" s="288" customFormat="1" x14ac:dyDescent="0.4">
      <c r="A316" s="140"/>
      <c r="B316" s="142"/>
      <c r="C316" s="167" t="s">
        <v>11</v>
      </c>
      <c r="D316" s="167" t="s">
        <v>11</v>
      </c>
      <c r="E316" s="570"/>
      <c r="F316" s="571"/>
      <c r="G316" s="572"/>
      <c r="H316" s="572"/>
      <c r="I316" s="573"/>
      <c r="J316" s="287"/>
    </row>
    <row r="317" spans="1:10" s="288" customFormat="1" x14ac:dyDescent="0.4">
      <c r="A317" s="140"/>
      <c r="B317" s="140"/>
      <c r="C317" s="167"/>
      <c r="D317" s="167"/>
      <c r="E317" s="570"/>
      <c r="F317" s="571"/>
      <c r="G317" s="572"/>
      <c r="H317" s="572"/>
      <c r="I317" s="573"/>
      <c r="J317" s="287"/>
    </row>
    <row r="318" spans="1:10" s="288" customFormat="1" x14ac:dyDescent="0.4">
      <c r="A318" s="140">
        <v>12</v>
      </c>
      <c r="B318" s="140"/>
      <c r="C318" s="167" t="s">
        <v>861</v>
      </c>
      <c r="D318" s="167" t="s">
        <v>11</v>
      </c>
      <c r="E318" s="542" t="s">
        <v>862</v>
      </c>
      <c r="F318" s="543">
        <v>60000</v>
      </c>
      <c r="G318" s="545" t="s">
        <v>1096</v>
      </c>
      <c r="H318" s="545" t="s">
        <v>1230</v>
      </c>
      <c r="I318" s="562" t="s">
        <v>487</v>
      </c>
      <c r="J318" s="287">
        <f>F318+F319</f>
        <v>63925.23</v>
      </c>
    </row>
    <row r="319" spans="1:10" s="288" customFormat="1" x14ac:dyDescent="0.4">
      <c r="A319" s="140"/>
      <c r="B319" s="142">
        <v>243292</v>
      </c>
      <c r="C319" s="167" t="s">
        <v>11</v>
      </c>
      <c r="D319" s="167" t="s">
        <v>11</v>
      </c>
      <c r="E319" s="542" t="s">
        <v>2082</v>
      </c>
      <c r="F319" s="543">
        <v>3925.23</v>
      </c>
      <c r="G319" s="545" t="s">
        <v>2083</v>
      </c>
      <c r="H319" s="545" t="s">
        <v>2109</v>
      </c>
      <c r="I319" s="544" t="s">
        <v>11</v>
      </c>
      <c r="J319" s="287"/>
    </row>
    <row r="320" spans="1:10" s="288" customFormat="1" x14ac:dyDescent="0.4">
      <c r="A320" s="140"/>
      <c r="B320" s="142">
        <v>243353</v>
      </c>
      <c r="C320" s="140"/>
      <c r="D320" s="140"/>
      <c r="E320" s="563" t="s">
        <v>2850</v>
      </c>
      <c r="F320" s="553">
        <v>30000</v>
      </c>
      <c r="G320" s="552"/>
      <c r="H320" s="552"/>
      <c r="I320" s="580"/>
      <c r="J320" s="287"/>
    </row>
    <row r="321" spans="1:10" s="288" customFormat="1" x14ac:dyDescent="0.4">
      <c r="A321" s="140"/>
      <c r="B321" s="140"/>
      <c r="C321" s="140"/>
      <c r="D321" s="140" t="s">
        <v>11</v>
      </c>
      <c r="E321" s="570"/>
      <c r="F321" s="571"/>
      <c r="G321" s="572"/>
      <c r="H321" s="572"/>
      <c r="I321" s="573"/>
      <c r="J321" s="287"/>
    </row>
    <row r="322" spans="1:10" s="288" customFormat="1" x14ac:dyDescent="0.4">
      <c r="A322" s="140">
        <v>13</v>
      </c>
      <c r="B322" s="140"/>
      <c r="C322" s="167" t="s">
        <v>1054</v>
      </c>
      <c r="D322" s="167" t="s">
        <v>11</v>
      </c>
      <c r="E322" s="542">
        <v>100338592</v>
      </c>
      <c r="F322" s="543">
        <v>11770</v>
      </c>
      <c r="G322" s="545" t="s">
        <v>1774</v>
      </c>
      <c r="H322" s="545" t="s">
        <v>1775</v>
      </c>
      <c r="I322" s="562" t="s">
        <v>487</v>
      </c>
      <c r="J322" s="287">
        <f>F322+F323+F324+F325+F326+F327+F328</f>
        <v>132519.46000000002</v>
      </c>
    </row>
    <row r="323" spans="1:10" s="288" customFormat="1" x14ac:dyDescent="0.4">
      <c r="A323" s="140"/>
      <c r="B323" s="142">
        <v>242900</v>
      </c>
      <c r="C323" s="167" t="s">
        <v>11</v>
      </c>
      <c r="D323" s="167" t="s">
        <v>11</v>
      </c>
      <c r="E323" s="542">
        <v>100336060</v>
      </c>
      <c r="F323" s="543">
        <v>12365</v>
      </c>
      <c r="G323" s="544">
        <v>243292</v>
      </c>
      <c r="H323" s="545" t="s">
        <v>2114</v>
      </c>
      <c r="I323" s="544" t="s">
        <v>11</v>
      </c>
      <c r="J323" s="287"/>
    </row>
    <row r="324" spans="1:10" s="288" customFormat="1" x14ac:dyDescent="0.4">
      <c r="A324" s="140"/>
      <c r="B324" s="140"/>
      <c r="C324" s="167" t="s">
        <v>11</v>
      </c>
      <c r="D324" s="167" t="s">
        <v>11</v>
      </c>
      <c r="E324" s="542">
        <v>100352196</v>
      </c>
      <c r="F324" s="543">
        <v>11521</v>
      </c>
      <c r="G324" s="544" t="s">
        <v>11</v>
      </c>
      <c r="H324" s="545" t="s">
        <v>11</v>
      </c>
      <c r="I324" s="544" t="s">
        <v>11</v>
      </c>
      <c r="J324" s="287"/>
    </row>
    <row r="325" spans="1:10" s="288" customFormat="1" x14ac:dyDescent="0.4">
      <c r="A325" s="140"/>
      <c r="B325" s="140"/>
      <c r="C325" s="167" t="s">
        <v>11</v>
      </c>
      <c r="D325" s="167" t="s">
        <v>11</v>
      </c>
      <c r="E325" s="542">
        <v>100333591</v>
      </c>
      <c r="F325" s="543">
        <v>5885</v>
      </c>
      <c r="G325" s="545" t="s">
        <v>1125</v>
      </c>
      <c r="H325" s="545">
        <v>52410466</v>
      </c>
      <c r="I325" s="562" t="s">
        <v>487</v>
      </c>
      <c r="J325" s="287"/>
    </row>
    <row r="326" spans="1:10" s="288" customFormat="1" x14ac:dyDescent="0.4">
      <c r="A326" s="140"/>
      <c r="B326" s="140"/>
      <c r="C326" s="167" t="s">
        <v>11</v>
      </c>
      <c r="D326" s="167" t="s">
        <v>11</v>
      </c>
      <c r="E326" s="542">
        <v>100333620</v>
      </c>
      <c r="F326" s="543">
        <v>23042</v>
      </c>
      <c r="G326" s="544" t="s">
        <v>11</v>
      </c>
      <c r="H326" s="545" t="s">
        <v>11</v>
      </c>
      <c r="I326" s="544" t="s">
        <v>11</v>
      </c>
      <c r="J326" s="287"/>
    </row>
    <row r="327" spans="1:10" s="288" customFormat="1" x14ac:dyDescent="0.4">
      <c r="A327" s="140"/>
      <c r="B327" s="142">
        <v>243321</v>
      </c>
      <c r="C327" s="167" t="s">
        <v>11</v>
      </c>
      <c r="D327" s="167" t="s">
        <v>11</v>
      </c>
      <c r="E327" s="653">
        <v>100359500</v>
      </c>
      <c r="F327" s="654">
        <v>6111.46</v>
      </c>
      <c r="G327" s="544">
        <v>243321</v>
      </c>
      <c r="H327" s="545" t="s">
        <v>2443</v>
      </c>
      <c r="I327" s="544" t="s">
        <v>11</v>
      </c>
      <c r="J327" s="287"/>
    </row>
    <row r="328" spans="1:10" s="288" customFormat="1" x14ac:dyDescent="0.4">
      <c r="A328" s="140"/>
      <c r="B328" s="140"/>
      <c r="C328" s="167" t="s">
        <v>11</v>
      </c>
      <c r="D328" s="167" t="s">
        <v>11</v>
      </c>
      <c r="E328" s="653">
        <v>10035627</v>
      </c>
      <c r="F328" s="654">
        <v>61825</v>
      </c>
      <c r="G328" s="544" t="s">
        <v>11</v>
      </c>
      <c r="H328" s="545" t="s">
        <v>11</v>
      </c>
      <c r="I328" s="544" t="s">
        <v>11</v>
      </c>
      <c r="J328" s="287"/>
    </row>
    <row r="329" spans="1:10" s="288" customFormat="1" x14ac:dyDescent="0.4">
      <c r="A329" s="140"/>
      <c r="B329" s="142">
        <v>243342</v>
      </c>
      <c r="C329" s="167" t="s">
        <v>11</v>
      </c>
      <c r="D329" s="167" t="s">
        <v>11</v>
      </c>
      <c r="E329" s="570">
        <v>100354718</v>
      </c>
      <c r="F329" s="571">
        <v>24730</v>
      </c>
      <c r="G329" s="572"/>
      <c r="H329" s="572"/>
      <c r="I329" s="573"/>
      <c r="J329" s="287"/>
    </row>
    <row r="330" spans="1:10" s="288" customFormat="1" x14ac:dyDescent="0.4">
      <c r="A330" s="140"/>
      <c r="B330" s="142">
        <v>243368</v>
      </c>
      <c r="C330" s="167" t="s">
        <v>11</v>
      </c>
      <c r="D330" s="167" t="s">
        <v>11</v>
      </c>
      <c r="E330" s="570">
        <v>100362480</v>
      </c>
      <c r="F330" s="571">
        <v>23042</v>
      </c>
      <c r="G330" s="572"/>
      <c r="H330" s="572"/>
      <c r="I330" s="573"/>
      <c r="J330" s="287"/>
    </row>
    <row r="331" spans="1:10" s="288" customFormat="1" x14ac:dyDescent="0.4">
      <c r="A331" s="140"/>
      <c r="B331" s="140"/>
      <c r="C331" s="167" t="s">
        <v>11</v>
      </c>
      <c r="D331" s="167" t="s">
        <v>11</v>
      </c>
      <c r="E331" s="570"/>
      <c r="F331" s="571"/>
      <c r="G331" s="572"/>
      <c r="H331" s="572"/>
      <c r="I331" s="573"/>
      <c r="J331" s="287"/>
    </row>
    <row r="332" spans="1:10" s="288" customFormat="1" x14ac:dyDescent="0.4">
      <c r="A332" s="140"/>
      <c r="B332" s="140"/>
      <c r="C332" s="167" t="s">
        <v>11</v>
      </c>
      <c r="D332" s="167" t="s">
        <v>11</v>
      </c>
      <c r="E332" s="570"/>
      <c r="F332" s="571"/>
      <c r="G332" s="572"/>
      <c r="H332" s="572"/>
      <c r="I332" s="573"/>
      <c r="J332" s="287"/>
    </row>
    <row r="333" spans="1:10" s="288" customFormat="1" x14ac:dyDescent="0.4">
      <c r="A333" s="140"/>
      <c r="B333" s="140"/>
      <c r="C333" s="167"/>
      <c r="D333" s="167"/>
      <c r="E333" s="570"/>
      <c r="F333" s="571"/>
      <c r="G333" s="572"/>
      <c r="H333" s="572"/>
      <c r="I333" s="573"/>
      <c r="J333" s="287"/>
    </row>
    <row r="334" spans="1:10" s="280" customFormat="1" x14ac:dyDescent="0.4">
      <c r="A334" s="167"/>
      <c r="B334" s="167"/>
      <c r="C334" s="167"/>
      <c r="D334" s="167"/>
      <c r="E334" s="570"/>
      <c r="F334" s="571"/>
      <c r="G334" s="572"/>
      <c r="H334" s="572"/>
      <c r="I334" s="572"/>
      <c r="J334" s="279"/>
    </row>
    <row r="335" spans="1:10" s="272" customFormat="1" x14ac:dyDescent="0.4">
      <c r="A335" s="140">
        <v>14</v>
      </c>
      <c r="B335" s="142">
        <v>243168</v>
      </c>
      <c r="C335" s="167" t="s">
        <v>641</v>
      </c>
      <c r="D335" s="167" t="s">
        <v>427</v>
      </c>
      <c r="E335" s="549" t="s">
        <v>642</v>
      </c>
      <c r="F335" s="578">
        <v>37450</v>
      </c>
      <c r="G335" s="585">
        <v>243168</v>
      </c>
      <c r="H335" s="549">
        <v>52410441</v>
      </c>
      <c r="I335" s="586" t="s">
        <v>487</v>
      </c>
      <c r="J335" s="289">
        <f>F335+F336+F337+F338+F339+F340+F341+F343+F342+F344+F345+F346+F347+F348+F349+F350+F351+F352+F353+F354+F355+F356+F357+F358+F359+F360+F361+F362+F363+F364+F365+F366+F367+F368+F369+F370+F371+F372+F373+F374+F375+F376+F377+F378+F379+F380+F381+F382+F383+F384+F385+F386+F387+F388+F389+F390+F391+F392+F393+F394+F395+F396+F397+F398+F399+F400+F401+F402+F403+F404+F405+F406+F407+F408</f>
        <v>2790120.07</v>
      </c>
    </row>
    <row r="336" spans="1:10" s="272" customFormat="1" x14ac:dyDescent="0.4">
      <c r="A336" s="140"/>
      <c r="B336" s="142"/>
      <c r="C336" s="167"/>
      <c r="D336" s="167" t="s">
        <v>11</v>
      </c>
      <c r="E336" s="549" t="s">
        <v>643</v>
      </c>
      <c r="F336" s="578">
        <v>13696</v>
      </c>
      <c r="G336" s="551" t="s">
        <v>11</v>
      </c>
      <c r="H336" s="549" t="s">
        <v>11</v>
      </c>
      <c r="I336" s="551" t="s">
        <v>11</v>
      </c>
      <c r="J336" s="289"/>
    </row>
    <row r="337" spans="1:10" s="272" customFormat="1" x14ac:dyDescent="0.4">
      <c r="A337" s="140"/>
      <c r="B337" s="142"/>
      <c r="C337" s="167"/>
      <c r="D337" s="167" t="s">
        <v>11</v>
      </c>
      <c r="E337" s="549" t="s">
        <v>644</v>
      </c>
      <c r="F337" s="578">
        <v>10272</v>
      </c>
      <c r="G337" s="551" t="s">
        <v>11</v>
      </c>
      <c r="H337" s="549" t="s">
        <v>11</v>
      </c>
      <c r="I337" s="551" t="s">
        <v>11</v>
      </c>
      <c r="J337" s="289"/>
    </row>
    <row r="338" spans="1:10" s="288" customFormat="1" x14ac:dyDescent="0.4">
      <c r="A338" s="140"/>
      <c r="B338" s="140"/>
      <c r="C338" s="167" t="s">
        <v>11</v>
      </c>
      <c r="D338" s="167" t="s">
        <v>11</v>
      </c>
      <c r="E338" s="577">
        <v>5336679414</v>
      </c>
      <c r="F338" s="550">
        <v>18104.400000000001</v>
      </c>
      <c r="G338" s="551">
        <v>243214</v>
      </c>
      <c r="H338" s="549" t="s">
        <v>1263</v>
      </c>
      <c r="I338" s="551" t="s">
        <v>11</v>
      </c>
      <c r="J338" s="287"/>
    </row>
    <row r="339" spans="1:10" s="288" customFormat="1" x14ac:dyDescent="0.4">
      <c r="A339" s="140"/>
      <c r="B339" s="140"/>
      <c r="C339" s="167" t="s">
        <v>11</v>
      </c>
      <c r="D339" s="167" t="s">
        <v>11</v>
      </c>
      <c r="E339" s="577">
        <v>5336595973</v>
      </c>
      <c r="F339" s="550">
        <v>16426.64</v>
      </c>
      <c r="G339" s="551" t="s">
        <v>11</v>
      </c>
      <c r="H339" s="549" t="s">
        <v>11</v>
      </c>
      <c r="I339" s="551" t="s">
        <v>11</v>
      </c>
      <c r="J339" s="287"/>
    </row>
    <row r="340" spans="1:10" s="288" customFormat="1" x14ac:dyDescent="0.4">
      <c r="A340" s="140"/>
      <c r="B340" s="140"/>
      <c r="C340" s="167" t="s">
        <v>11</v>
      </c>
      <c r="D340" s="167" t="s">
        <v>11</v>
      </c>
      <c r="E340" s="577">
        <v>5336597660</v>
      </c>
      <c r="F340" s="550">
        <v>12840</v>
      </c>
      <c r="G340" s="551" t="s">
        <v>11</v>
      </c>
      <c r="H340" s="549" t="s">
        <v>11</v>
      </c>
      <c r="I340" s="551" t="s">
        <v>11</v>
      </c>
      <c r="J340" s="287"/>
    </row>
    <row r="341" spans="1:10" s="288" customFormat="1" x14ac:dyDescent="0.4">
      <c r="A341" s="140"/>
      <c r="B341" s="140"/>
      <c r="C341" s="167" t="s">
        <v>11</v>
      </c>
      <c r="D341" s="167" t="s">
        <v>11</v>
      </c>
      <c r="E341" s="577">
        <v>5336570230</v>
      </c>
      <c r="F341" s="550">
        <v>1232.6400000000001</v>
      </c>
      <c r="G341" s="551" t="s">
        <v>11</v>
      </c>
      <c r="H341" s="549" t="s">
        <v>11</v>
      </c>
      <c r="I341" s="551" t="s">
        <v>11</v>
      </c>
      <c r="J341" s="287"/>
    </row>
    <row r="342" spans="1:10" s="288" customFormat="1" x14ac:dyDescent="0.4">
      <c r="A342" s="140"/>
      <c r="B342" s="140"/>
      <c r="C342" s="167" t="s">
        <v>11</v>
      </c>
      <c r="D342" s="167" t="s">
        <v>11</v>
      </c>
      <c r="E342" s="577">
        <v>5336576099</v>
      </c>
      <c r="F342" s="550">
        <v>64200</v>
      </c>
      <c r="G342" s="551" t="s">
        <v>11</v>
      </c>
      <c r="H342" s="549" t="s">
        <v>11</v>
      </c>
      <c r="I342" s="551" t="s">
        <v>11</v>
      </c>
      <c r="J342" s="287"/>
    </row>
    <row r="343" spans="1:10" s="288" customFormat="1" x14ac:dyDescent="0.4">
      <c r="A343" s="140"/>
      <c r="B343" s="140"/>
      <c r="C343" s="167" t="s">
        <v>11</v>
      </c>
      <c r="D343" s="167" t="s">
        <v>11</v>
      </c>
      <c r="E343" s="577">
        <v>5336585611</v>
      </c>
      <c r="F343" s="550">
        <v>96300</v>
      </c>
      <c r="G343" s="551" t="s">
        <v>11</v>
      </c>
      <c r="H343" s="549" t="s">
        <v>11</v>
      </c>
      <c r="I343" s="551" t="s">
        <v>11</v>
      </c>
      <c r="J343" s="287"/>
    </row>
    <row r="344" spans="1:10" s="288" customFormat="1" x14ac:dyDescent="0.4">
      <c r="A344" s="140"/>
      <c r="B344" s="140"/>
      <c r="C344" s="167" t="s">
        <v>11</v>
      </c>
      <c r="D344" s="167" t="s">
        <v>11</v>
      </c>
      <c r="E344" s="577">
        <v>53367892748</v>
      </c>
      <c r="F344" s="550">
        <v>9967.0499999999993</v>
      </c>
      <c r="G344" s="551" t="s">
        <v>11</v>
      </c>
      <c r="H344" s="549" t="s">
        <v>11</v>
      </c>
      <c r="I344" s="551" t="s">
        <v>11</v>
      </c>
      <c r="J344" s="287"/>
    </row>
    <row r="345" spans="1:10" s="288" customFormat="1" x14ac:dyDescent="0.4">
      <c r="A345" s="140"/>
      <c r="B345" s="140"/>
      <c r="C345" s="167" t="s">
        <v>11</v>
      </c>
      <c r="D345" s="167" t="s">
        <v>11</v>
      </c>
      <c r="E345" s="577">
        <v>5336833169</v>
      </c>
      <c r="F345" s="550">
        <v>13289.4</v>
      </c>
      <c r="G345" s="551" t="s">
        <v>11</v>
      </c>
      <c r="H345" s="549" t="s">
        <v>11</v>
      </c>
      <c r="I345" s="551" t="s">
        <v>11</v>
      </c>
      <c r="J345" s="287"/>
    </row>
    <row r="346" spans="1:10" s="288" customFormat="1" x14ac:dyDescent="0.4">
      <c r="A346" s="140"/>
      <c r="B346" s="140"/>
      <c r="C346" s="167" t="s">
        <v>11</v>
      </c>
      <c r="D346" s="167" t="s">
        <v>11</v>
      </c>
      <c r="E346" s="577">
        <v>5336917885</v>
      </c>
      <c r="F346" s="550">
        <v>17077.2</v>
      </c>
      <c r="G346" s="551" t="s">
        <v>11</v>
      </c>
      <c r="H346" s="549" t="s">
        <v>11</v>
      </c>
      <c r="I346" s="551" t="s">
        <v>11</v>
      </c>
      <c r="J346" s="287"/>
    </row>
    <row r="347" spans="1:10" s="288" customFormat="1" x14ac:dyDescent="0.4">
      <c r="A347" s="140"/>
      <c r="B347" s="140"/>
      <c r="C347" s="167" t="s">
        <v>11</v>
      </c>
      <c r="D347" s="167" t="s">
        <v>11</v>
      </c>
      <c r="E347" s="577">
        <v>5336908509</v>
      </c>
      <c r="F347" s="550">
        <v>13880.04</v>
      </c>
      <c r="G347" s="551" t="s">
        <v>11</v>
      </c>
      <c r="H347" s="549" t="s">
        <v>11</v>
      </c>
      <c r="I347" s="551" t="s">
        <v>11</v>
      </c>
      <c r="J347" s="287"/>
    </row>
    <row r="348" spans="1:10" s="288" customFormat="1" x14ac:dyDescent="0.4">
      <c r="A348" s="140"/>
      <c r="B348" s="142">
        <v>243217</v>
      </c>
      <c r="C348" s="167" t="s">
        <v>11</v>
      </c>
      <c r="D348" s="167" t="s">
        <v>11</v>
      </c>
      <c r="E348" s="577">
        <v>5336762722</v>
      </c>
      <c r="F348" s="550">
        <v>4943.3999999999996</v>
      </c>
      <c r="G348" s="551">
        <v>243586</v>
      </c>
      <c r="H348" s="549" t="s">
        <v>1976</v>
      </c>
      <c r="I348" s="551" t="s">
        <v>1977</v>
      </c>
      <c r="J348" s="287"/>
    </row>
    <row r="349" spans="1:10" s="288" customFormat="1" x14ac:dyDescent="0.4">
      <c r="A349" s="140"/>
      <c r="B349" s="140"/>
      <c r="C349" s="167" t="s">
        <v>11</v>
      </c>
      <c r="D349" s="167" t="s">
        <v>11</v>
      </c>
      <c r="E349" s="577">
        <v>5336842621</v>
      </c>
      <c r="F349" s="550">
        <v>8346</v>
      </c>
      <c r="G349" s="551" t="s">
        <v>11</v>
      </c>
      <c r="H349" s="549" t="s">
        <v>11</v>
      </c>
      <c r="I349" s="551" t="s">
        <v>11</v>
      </c>
      <c r="J349" s="287"/>
    </row>
    <row r="350" spans="1:10" s="288" customFormat="1" x14ac:dyDescent="0.4">
      <c r="A350" s="140"/>
      <c r="B350" s="140"/>
      <c r="C350" s="167" t="s">
        <v>11</v>
      </c>
      <c r="D350" s="167" t="s">
        <v>11</v>
      </c>
      <c r="E350" s="577">
        <v>5336947645</v>
      </c>
      <c r="F350" s="550">
        <v>25680</v>
      </c>
      <c r="G350" s="551" t="s">
        <v>11</v>
      </c>
      <c r="H350" s="549" t="s">
        <v>11</v>
      </c>
      <c r="I350" s="551" t="s">
        <v>11</v>
      </c>
      <c r="J350" s="287"/>
    </row>
    <row r="351" spans="1:10" s="288" customFormat="1" x14ac:dyDescent="0.4">
      <c r="A351" s="140"/>
      <c r="B351" s="140"/>
      <c r="C351" s="167" t="s">
        <v>11</v>
      </c>
      <c r="D351" s="167" t="s">
        <v>11</v>
      </c>
      <c r="E351" s="577">
        <v>5336977525</v>
      </c>
      <c r="F351" s="550">
        <v>115560</v>
      </c>
      <c r="G351" s="551" t="s">
        <v>11</v>
      </c>
      <c r="H351" s="549" t="s">
        <v>11</v>
      </c>
      <c r="I351" s="551" t="s">
        <v>11</v>
      </c>
      <c r="J351" s="287"/>
    </row>
    <row r="352" spans="1:10" s="288" customFormat="1" x14ac:dyDescent="0.4">
      <c r="A352" s="140"/>
      <c r="B352" s="140"/>
      <c r="C352" s="167" t="s">
        <v>11</v>
      </c>
      <c r="D352" s="167" t="s">
        <v>11</v>
      </c>
      <c r="E352" s="577">
        <v>5337006462</v>
      </c>
      <c r="F352" s="550">
        <v>70620</v>
      </c>
      <c r="G352" s="551" t="s">
        <v>11</v>
      </c>
      <c r="H352" s="549" t="s">
        <v>11</v>
      </c>
      <c r="I352" s="551" t="s">
        <v>11</v>
      </c>
      <c r="J352" s="287"/>
    </row>
    <row r="353" spans="1:10" s="288" customFormat="1" x14ac:dyDescent="0.4">
      <c r="A353" s="140"/>
      <c r="B353" s="140"/>
      <c r="C353" s="167" t="s">
        <v>11</v>
      </c>
      <c r="D353" s="167" t="s">
        <v>11</v>
      </c>
      <c r="E353" s="577">
        <v>5337007225</v>
      </c>
      <c r="F353" s="550">
        <v>38520</v>
      </c>
      <c r="G353" s="551" t="s">
        <v>11</v>
      </c>
      <c r="H353" s="549" t="s">
        <v>11</v>
      </c>
      <c r="I353" s="551" t="s">
        <v>11</v>
      </c>
      <c r="J353" s="287"/>
    </row>
    <row r="354" spans="1:10" s="288" customFormat="1" x14ac:dyDescent="0.4">
      <c r="A354" s="140"/>
      <c r="B354" s="140"/>
      <c r="C354" s="167" t="s">
        <v>11</v>
      </c>
      <c r="D354" s="167" t="s">
        <v>11</v>
      </c>
      <c r="E354" s="577">
        <v>5337017425</v>
      </c>
      <c r="F354" s="550">
        <v>56068</v>
      </c>
      <c r="G354" s="551" t="s">
        <v>11</v>
      </c>
      <c r="H354" s="549" t="s">
        <v>11</v>
      </c>
      <c r="I354" s="551" t="s">
        <v>11</v>
      </c>
      <c r="J354" s="287"/>
    </row>
    <row r="355" spans="1:10" s="288" customFormat="1" x14ac:dyDescent="0.4">
      <c r="A355" s="140"/>
      <c r="B355" s="140"/>
      <c r="C355" s="167" t="s">
        <v>11</v>
      </c>
      <c r="D355" s="167" t="s">
        <v>11</v>
      </c>
      <c r="E355" s="577" t="s">
        <v>937</v>
      </c>
      <c r="F355" s="550">
        <v>10200</v>
      </c>
      <c r="G355" s="551" t="s">
        <v>11</v>
      </c>
      <c r="H355" s="549" t="s">
        <v>11</v>
      </c>
      <c r="I355" s="551" t="s">
        <v>11</v>
      </c>
      <c r="J355" s="287"/>
    </row>
    <row r="356" spans="1:10" s="288" customFormat="1" x14ac:dyDescent="0.4">
      <c r="A356" s="140"/>
      <c r="B356" s="140"/>
      <c r="C356" s="167" t="s">
        <v>11</v>
      </c>
      <c r="D356" s="167" t="s">
        <v>11</v>
      </c>
      <c r="E356" s="577">
        <v>5337050635</v>
      </c>
      <c r="F356" s="550">
        <v>19934.099999999999</v>
      </c>
      <c r="G356" s="551" t="s">
        <v>11</v>
      </c>
      <c r="H356" s="549" t="s">
        <v>11</v>
      </c>
      <c r="I356" s="551" t="s">
        <v>11</v>
      </c>
      <c r="J356" s="287"/>
    </row>
    <row r="357" spans="1:10" s="288" customFormat="1" x14ac:dyDescent="0.4">
      <c r="A357" s="140"/>
      <c r="B357" s="140"/>
      <c r="C357" s="167" t="s">
        <v>11</v>
      </c>
      <c r="D357" s="167" t="s">
        <v>11</v>
      </c>
      <c r="E357" s="577">
        <v>5337063213</v>
      </c>
      <c r="F357" s="550">
        <v>1540.8</v>
      </c>
      <c r="G357" s="551" t="s">
        <v>11</v>
      </c>
      <c r="H357" s="549" t="s">
        <v>11</v>
      </c>
      <c r="I357" s="551" t="s">
        <v>11</v>
      </c>
      <c r="J357" s="287"/>
    </row>
    <row r="358" spans="1:10" s="288" customFormat="1" x14ac:dyDescent="0.4">
      <c r="A358" s="140"/>
      <c r="B358" s="140"/>
      <c r="C358" s="167" t="s">
        <v>11</v>
      </c>
      <c r="D358" s="167" t="s">
        <v>11</v>
      </c>
      <c r="E358" s="577">
        <v>5337006415</v>
      </c>
      <c r="F358" s="550">
        <v>2503.8000000000002</v>
      </c>
      <c r="G358" s="551" t="s">
        <v>11</v>
      </c>
      <c r="H358" s="549" t="s">
        <v>11</v>
      </c>
      <c r="I358" s="551" t="s">
        <v>11</v>
      </c>
      <c r="J358" s="287"/>
    </row>
    <row r="359" spans="1:10" s="288" customFormat="1" x14ac:dyDescent="0.4">
      <c r="A359" s="140"/>
      <c r="B359" s="140"/>
      <c r="C359" s="167" t="s">
        <v>11</v>
      </c>
      <c r="D359" s="167" t="s">
        <v>11</v>
      </c>
      <c r="E359" s="577">
        <v>5337086764</v>
      </c>
      <c r="F359" s="550">
        <v>11235</v>
      </c>
      <c r="G359" s="551" t="s">
        <v>11</v>
      </c>
      <c r="H359" s="549" t="s">
        <v>11</v>
      </c>
      <c r="I359" s="551" t="s">
        <v>11</v>
      </c>
      <c r="J359" s="287"/>
    </row>
    <row r="360" spans="1:10" s="288" customFormat="1" x14ac:dyDescent="0.4">
      <c r="A360" s="140"/>
      <c r="B360" s="140"/>
      <c r="C360" s="167" t="s">
        <v>11</v>
      </c>
      <c r="D360" s="167" t="s">
        <v>11</v>
      </c>
      <c r="E360" s="577">
        <v>5337044839</v>
      </c>
      <c r="F360" s="550">
        <v>20330</v>
      </c>
      <c r="G360" s="551" t="s">
        <v>11</v>
      </c>
      <c r="H360" s="549" t="s">
        <v>11</v>
      </c>
      <c r="I360" s="551" t="s">
        <v>11</v>
      </c>
      <c r="J360" s="287"/>
    </row>
    <row r="361" spans="1:10" s="288" customFormat="1" x14ac:dyDescent="0.4">
      <c r="A361" s="140"/>
      <c r="B361" s="140"/>
      <c r="C361" s="167" t="s">
        <v>11</v>
      </c>
      <c r="D361" s="167" t="s">
        <v>11</v>
      </c>
      <c r="E361" s="577">
        <v>5337134982</v>
      </c>
      <c r="F361" s="550">
        <v>176550</v>
      </c>
      <c r="G361" s="551" t="s">
        <v>11</v>
      </c>
      <c r="H361" s="549" t="s">
        <v>11</v>
      </c>
      <c r="I361" s="551" t="s">
        <v>11</v>
      </c>
      <c r="J361" s="287"/>
    </row>
    <row r="362" spans="1:10" s="288" customFormat="1" x14ac:dyDescent="0.4">
      <c r="A362" s="140"/>
      <c r="B362" s="140"/>
      <c r="C362" s="167" t="s">
        <v>11</v>
      </c>
      <c r="D362" s="167" t="s">
        <v>11</v>
      </c>
      <c r="E362" s="577">
        <v>5337165697</v>
      </c>
      <c r="F362" s="550">
        <v>25680</v>
      </c>
      <c r="G362" s="551" t="s">
        <v>11</v>
      </c>
      <c r="H362" s="549" t="s">
        <v>11</v>
      </c>
      <c r="I362" s="551" t="s">
        <v>11</v>
      </c>
      <c r="J362" s="287"/>
    </row>
    <row r="363" spans="1:10" s="288" customFormat="1" x14ac:dyDescent="0.4">
      <c r="A363" s="140"/>
      <c r="B363" s="142">
        <v>243236</v>
      </c>
      <c r="C363" s="167" t="s">
        <v>11</v>
      </c>
      <c r="D363" s="167" t="s">
        <v>11</v>
      </c>
      <c r="E363" s="577" t="s">
        <v>1181</v>
      </c>
      <c r="F363" s="550">
        <v>3300</v>
      </c>
      <c r="G363" s="549" t="s">
        <v>1248</v>
      </c>
      <c r="H363" s="549" t="s">
        <v>1249</v>
      </c>
      <c r="I363" s="586" t="s">
        <v>487</v>
      </c>
      <c r="J363" s="287"/>
    </row>
    <row r="364" spans="1:10" s="288" customFormat="1" x14ac:dyDescent="0.4">
      <c r="A364" s="140"/>
      <c r="B364" s="140"/>
      <c r="C364" s="167" t="s">
        <v>11</v>
      </c>
      <c r="D364" s="167" t="s">
        <v>11</v>
      </c>
      <c r="E364" s="577">
        <v>5337172293</v>
      </c>
      <c r="F364" s="550">
        <v>94748.5</v>
      </c>
      <c r="G364" s="551" t="s">
        <v>11</v>
      </c>
      <c r="H364" s="549" t="s">
        <v>11</v>
      </c>
      <c r="I364" s="551" t="s">
        <v>11</v>
      </c>
      <c r="J364" s="287"/>
    </row>
    <row r="365" spans="1:10" s="288" customFormat="1" x14ac:dyDescent="0.4">
      <c r="A365" s="140"/>
      <c r="B365" s="140"/>
      <c r="C365" s="167" t="s">
        <v>11</v>
      </c>
      <c r="D365" s="167" t="s">
        <v>11</v>
      </c>
      <c r="E365" s="577">
        <v>5337187773</v>
      </c>
      <c r="F365" s="550">
        <v>20330</v>
      </c>
      <c r="G365" s="551" t="s">
        <v>11</v>
      </c>
      <c r="H365" s="549" t="s">
        <v>11</v>
      </c>
      <c r="I365" s="551" t="s">
        <v>11</v>
      </c>
      <c r="J365" s="287"/>
    </row>
    <row r="366" spans="1:10" s="288" customFormat="1" x14ac:dyDescent="0.4">
      <c r="A366" s="140"/>
      <c r="B366" s="140"/>
      <c r="C366" s="167" t="s">
        <v>11</v>
      </c>
      <c r="D366" s="167" t="s">
        <v>11</v>
      </c>
      <c r="E366" s="577">
        <v>5337331310</v>
      </c>
      <c r="F366" s="550">
        <v>19934.099999999999</v>
      </c>
      <c r="G366" s="551" t="s">
        <v>11</v>
      </c>
      <c r="H366" s="549" t="s">
        <v>11</v>
      </c>
      <c r="I366" s="551" t="s">
        <v>11</v>
      </c>
      <c r="J366" s="287"/>
    </row>
    <row r="367" spans="1:10" s="288" customFormat="1" x14ac:dyDescent="0.4">
      <c r="A367" s="140"/>
      <c r="B367" s="140"/>
      <c r="C367" s="167" t="s">
        <v>11</v>
      </c>
      <c r="D367" s="167" t="s">
        <v>11</v>
      </c>
      <c r="E367" s="577">
        <v>5337284278</v>
      </c>
      <c r="F367" s="550">
        <v>22427.200000000001</v>
      </c>
      <c r="G367" s="551" t="s">
        <v>11</v>
      </c>
      <c r="H367" s="549" t="s">
        <v>11</v>
      </c>
      <c r="I367" s="551" t="s">
        <v>11</v>
      </c>
      <c r="J367" s="287"/>
    </row>
    <row r="368" spans="1:10" s="288" customFormat="1" x14ac:dyDescent="0.4">
      <c r="A368" s="140"/>
      <c r="B368" s="140"/>
      <c r="C368" s="167" t="s">
        <v>11</v>
      </c>
      <c r="D368" s="167" t="s">
        <v>11</v>
      </c>
      <c r="E368" s="577" t="s">
        <v>1193</v>
      </c>
      <c r="F368" s="550">
        <v>42290</v>
      </c>
      <c r="G368" s="551" t="s">
        <v>11</v>
      </c>
      <c r="H368" s="549" t="s">
        <v>11</v>
      </c>
      <c r="I368" s="551" t="s">
        <v>11</v>
      </c>
      <c r="J368" s="287"/>
    </row>
    <row r="369" spans="1:10" s="288" customFormat="1" x14ac:dyDescent="0.4">
      <c r="A369" s="140"/>
      <c r="B369" s="140"/>
      <c r="C369" s="167" t="s">
        <v>11</v>
      </c>
      <c r="D369" s="167" t="s">
        <v>11</v>
      </c>
      <c r="E369" s="577">
        <v>5337296218</v>
      </c>
      <c r="F369" s="550">
        <v>20330</v>
      </c>
      <c r="G369" s="551" t="s">
        <v>11</v>
      </c>
      <c r="H369" s="549" t="s">
        <v>11</v>
      </c>
      <c r="I369" s="551" t="s">
        <v>11</v>
      </c>
      <c r="J369" s="287"/>
    </row>
    <row r="370" spans="1:10" s="288" customFormat="1" x14ac:dyDescent="0.4">
      <c r="A370" s="140"/>
      <c r="B370" s="140"/>
      <c r="C370" s="167" t="s">
        <v>11</v>
      </c>
      <c r="D370" s="167" t="s">
        <v>11</v>
      </c>
      <c r="E370" s="577">
        <v>5337232803</v>
      </c>
      <c r="F370" s="550">
        <v>25615.8</v>
      </c>
      <c r="G370" s="551" t="s">
        <v>11</v>
      </c>
      <c r="H370" s="549" t="s">
        <v>11</v>
      </c>
      <c r="I370" s="551" t="s">
        <v>11</v>
      </c>
      <c r="J370" s="287"/>
    </row>
    <row r="371" spans="1:10" s="288" customFormat="1" x14ac:dyDescent="0.4">
      <c r="A371" s="140"/>
      <c r="B371" s="140"/>
      <c r="C371" s="167"/>
      <c r="D371" s="167"/>
      <c r="E371" s="577">
        <v>5337359261</v>
      </c>
      <c r="F371" s="550">
        <v>71904</v>
      </c>
      <c r="G371" s="551" t="s">
        <v>11</v>
      </c>
      <c r="H371" s="549" t="s">
        <v>11</v>
      </c>
      <c r="I371" s="551" t="s">
        <v>11</v>
      </c>
      <c r="J371" s="287"/>
    </row>
    <row r="372" spans="1:10" s="288" customFormat="1" x14ac:dyDescent="0.4">
      <c r="A372" s="140"/>
      <c r="B372" s="142">
        <v>243172</v>
      </c>
      <c r="C372" s="167" t="s">
        <v>11</v>
      </c>
      <c r="D372" s="167" t="s">
        <v>11</v>
      </c>
      <c r="E372" s="577">
        <v>5335238702</v>
      </c>
      <c r="F372" s="550">
        <v>8346</v>
      </c>
      <c r="G372" s="549" t="s">
        <v>1125</v>
      </c>
      <c r="H372" s="549" t="s">
        <v>1132</v>
      </c>
      <c r="I372" s="586" t="s">
        <v>487</v>
      </c>
      <c r="J372" s="287"/>
    </row>
    <row r="373" spans="1:10" s="288" customFormat="1" x14ac:dyDescent="0.4">
      <c r="A373" s="140"/>
      <c r="B373" s="142"/>
      <c r="C373" s="167" t="s">
        <v>11</v>
      </c>
      <c r="D373" s="167" t="s">
        <v>11</v>
      </c>
      <c r="E373" s="577">
        <v>5336264882</v>
      </c>
      <c r="F373" s="550">
        <v>34380</v>
      </c>
      <c r="G373" s="551" t="s">
        <v>11</v>
      </c>
      <c r="H373" s="549" t="s">
        <v>11</v>
      </c>
      <c r="I373" s="551" t="s">
        <v>11</v>
      </c>
      <c r="J373" s="287"/>
    </row>
    <row r="374" spans="1:10" s="288" customFormat="1" x14ac:dyDescent="0.4">
      <c r="A374" s="140"/>
      <c r="B374" s="140"/>
      <c r="C374" s="167" t="s">
        <v>11</v>
      </c>
      <c r="D374" s="167" t="s">
        <v>11</v>
      </c>
      <c r="E374" s="577">
        <v>5336289192</v>
      </c>
      <c r="F374" s="550">
        <v>4222.08</v>
      </c>
      <c r="G374" s="551" t="s">
        <v>11</v>
      </c>
      <c r="H374" s="549" t="s">
        <v>11</v>
      </c>
      <c r="I374" s="551" t="s">
        <v>11</v>
      </c>
      <c r="J374" s="287"/>
    </row>
    <row r="375" spans="1:10" s="288" customFormat="1" x14ac:dyDescent="0.4">
      <c r="A375" s="140"/>
      <c r="B375" s="140"/>
      <c r="C375" s="167" t="s">
        <v>11</v>
      </c>
      <c r="D375" s="167" t="s">
        <v>11</v>
      </c>
      <c r="E375" s="577">
        <v>5336377503</v>
      </c>
      <c r="F375" s="550">
        <v>11566.7</v>
      </c>
      <c r="G375" s="551" t="s">
        <v>11</v>
      </c>
      <c r="H375" s="549" t="s">
        <v>11</v>
      </c>
      <c r="I375" s="551" t="s">
        <v>11</v>
      </c>
      <c r="J375" s="287"/>
    </row>
    <row r="376" spans="1:10" s="288" customFormat="1" x14ac:dyDescent="0.4">
      <c r="A376" s="140"/>
      <c r="B376" s="140"/>
      <c r="C376" s="167" t="s">
        <v>11</v>
      </c>
      <c r="D376" s="167" t="s">
        <v>11</v>
      </c>
      <c r="E376" s="577">
        <v>5336392217</v>
      </c>
      <c r="F376" s="550">
        <v>64200</v>
      </c>
      <c r="G376" s="551" t="s">
        <v>11</v>
      </c>
      <c r="H376" s="549" t="s">
        <v>11</v>
      </c>
      <c r="I376" s="551" t="s">
        <v>11</v>
      </c>
      <c r="J376" s="287"/>
    </row>
    <row r="377" spans="1:10" s="288" customFormat="1" x14ac:dyDescent="0.4">
      <c r="A377" s="140"/>
      <c r="B377" s="140"/>
      <c r="C377" s="167" t="s">
        <v>11</v>
      </c>
      <c r="D377" s="167" t="s">
        <v>11</v>
      </c>
      <c r="E377" s="577">
        <v>5336402702</v>
      </c>
      <c r="F377" s="550">
        <v>6420</v>
      </c>
      <c r="G377" s="551" t="s">
        <v>11</v>
      </c>
      <c r="H377" s="549" t="s">
        <v>11</v>
      </c>
      <c r="I377" s="551" t="s">
        <v>11</v>
      </c>
      <c r="J377" s="287"/>
    </row>
    <row r="378" spans="1:10" s="288" customFormat="1" x14ac:dyDescent="0.4">
      <c r="A378" s="140"/>
      <c r="B378" s="142">
        <v>243192</v>
      </c>
      <c r="C378" s="167" t="s">
        <v>11</v>
      </c>
      <c r="D378" s="167" t="s">
        <v>11</v>
      </c>
      <c r="E378" s="577">
        <v>5335951758</v>
      </c>
      <c r="F378" s="550">
        <v>31340.3</v>
      </c>
      <c r="G378" s="549" t="s">
        <v>1163</v>
      </c>
      <c r="H378" s="549" t="s">
        <v>1165</v>
      </c>
      <c r="I378" s="551" t="s">
        <v>11</v>
      </c>
      <c r="J378" s="287"/>
    </row>
    <row r="379" spans="1:10" s="288" customFormat="1" x14ac:dyDescent="0.4">
      <c r="A379" s="140"/>
      <c r="B379" s="140"/>
      <c r="C379" s="167" t="s">
        <v>11</v>
      </c>
      <c r="D379" s="167" t="s">
        <v>11</v>
      </c>
      <c r="E379" s="577">
        <v>5336667642</v>
      </c>
      <c r="F379" s="550">
        <v>22256</v>
      </c>
      <c r="G379" s="551" t="s">
        <v>11</v>
      </c>
      <c r="H379" s="549" t="s">
        <v>11</v>
      </c>
      <c r="I379" s="551" t="s">
        <v>11</v>
      </c>
      <c r="J379" s="287"/>
    </row>
    <row r="380" spans="1:10" s="288" customFormat="1" x14ac:dyDescent="0.4">
      <c r="A380" s="140"/>
      <c r="B380" s="140"/>
      <c r="C380" s="167" t="s">
        <v>11</v>
      </c>
      <c r="D380" s="167" t="s">
        <v>11</v>
      </c>
      <c r="E380" s="577">
        <v>5336694474</v>
      </c>
      <c r="F380" s="550">
        <v>6484.2</v>
      </c>
      <c r="G380" s="551" t="s">
        <v>11</v>
      </c>
      <c r="H380" s="549" t="s">
        <v>11</v>
      </c>
      <c r="I380" s="551" t="s">
        <v>11</v>
      </c>
      <c r="J380" s="287"/>
    </row>
    <row r="381" spans="1:10" s="288" customFormat="1" x14ac:dyDescent="0.4">
      <c r="A381" s="140"/>
      <c r="B381" s="140"/>
      <c r="C381" s="167" t="s">
        <v>11</v>
      </c>
      <c r="D381" s="167" t="s">
        <v>11</v>
      </c>
      <c r="E381" s="577">
        <v>5336719871</v>
      </c>
      <c r="F381" s="550">
        <v>15200</v>
      </c>
      <c r="G381" s="551" t="s">
        <v>11</v>
      </c>
      <c r="H381" s="549" t="s">
        <v>11</v>
      </c>
      <c r="I381" s="551" t="s">
        <v>11</v>
      </c>
      <c r="J381" s="287"/>
    </row>
    <row r="382" spans="1:10" s="288" customFormat="1" x14ac:dyDescent="0.4">
      <c r="A382" s="140"/>
      <c r="B382" s="140"/>
      <c r="C382" s="167" t="s">
        <v>11</v>
      </c>
      <c r="D382" s="167" t="s">
        <v>11</v>
      </c>
      <c r="E382" s="577">
        <v>5336767319</v>
      </c>
      <c r="F382" s="550">
        <v>64200</v>
      </c>
      <c r="G382" s="551" t="s">
        <v>11</v>
      </c>
      <c r="H382" s="549" t="s">
        <v>11</v>
      </c>
      <c r="I382" s="551" t="s">
        <v>11</v>
      </c>
      <c r="J382" s="287"/>
    </row>
    <row r="383" spans="1:10" s="288" customFormat="1" x14ac:dyDescent="0.4">
      <c r="A383" s="140"/>
      <c r="B383" s="140"/>
      <c r="C383" s="167" t="s">
        <v>11</v>
      </c>
      <c r="D383" s="167" t="s">
        <v>11</v>
      </c>
      <c r="E383" s="577">
        <v>5336783686</v>
      </c>
      <c r="F383" s="550">
        <v>8988</v>
      </c>
      <c r="G383" s="551" t="s">
        <v>11</v>
      </c>
      <c r="H383" s="549" t="s">
        <v>11</v>
      </c>
      <c r="I383" s="551" t="s">
        <v>11</v>
      </c>
      <c r="J383" s="287"/>
    </row>
    <row r="384" spans="1:10" s="288" customFormat="1" x14ac:dyDescent="0.4">
      <c r="A384" s="140"/>
      <c r="B384" s="142">
        <v>243265</v>
      </c>
      <c r="C384" s="167" t="s">
        <v>11</v>
      </c>
      <c r="D384" s="167" t="s">
        <v>11</v>
      </c>
      <c r="E384" s="577">
        <v>5336952213</v>
      </c>
      <c r="F384" s="550">
        <v>35310</v>
      </c>
      <c r="G384" s="551">
        <v>243276</v>
      </c>
      <c r="H384" s="549" t="s">
        <v>1932</v>
      </c>
      <c r="I384" s="551" t="s">
        <v>11</v>
      </c>
      <c r="J384" s="287"/>
    </row>
    <row r="385" spans="1:10" s="288" customFormat="1" x14ac:dyDescent="0.4">
      <c r="A385" s="140"/>
      <c r="B385" s="140"/>
      <c r="C385" s="167" t="s">
        <v>11</v>
      </c>
      <c r="D385" s="167" t="s">
        <v>11</v>
      </c>
      <c r="E385" s="577">
        <v>5337084176</v>
      </c>
      <c r="F385" s="550">
        <v>7469.67</v>
      </c>
      <c r="G385" s="551">
        <v>243299</v>
      </c>
      <c r="H385" s="549" t="s">
        <v>2206</v>
      </c>
      <c r="I385" s="551" t="s">
        <v>487</v>
      </c>
      <c r="J385" s="287"/>
    </row>
    <row r="386" spans="1:10" s="288" customFormat="1" x14ac:dyDescent="0.4">
      <c r="A386" s="140"/>
      <c r="B386" s="142">
        <v>243277</v>
      </c>
      <c r="C386" s="167" t="s">
        <v>11</v>
      </c>
      <c r="D386" s="167" t="s">
        <v>11</v>
      </c>
      <c r="E386" s="577">
        <v>5337304050</v>
      </c>
      <c r="F386" s="550">
        <v>7469.67</v>
      </c>
      <c r="G386" s="551" t="s">
        <v>11</v>
      </c>
      <c r="H386" s="549" t="s">
        <v>11</v>
      </c>
      <c r="I386" s="551" t="s">
        <v>11</v>
      </c>
      <c r="J386" s="287"/>
    </row>
    <row r="387" spans="1:10" s="288" customFormat="1" x14ac:dyDescent="0.4">
      <c r="A387" s="140"/>
      <c r="B387" s="142">
        <v>243286</v>
      </c>
      <c r="C387" s="167" t="s">
        <v>11</v>
      </c>
      <c r="D387" s="167" t="s">
        <v>11</v>
      </c>
      <c r="E387" s="577">
        <v>5337624240</v>
      </c>
      <c r="F387" s="550">
        <v>264825</v>
      </c>
      <c r="G387" s="551" t="s">
        <v>11</v>
      </c>
      <c r="H387" s="549" t="s">
        <v>11</v>
      </c>
      <c r="I387" s="551" t="s">
        <v>11</v>
      </c>
      <c r="J387" s="287"/>
    </row>
    <row r="388" spans="1:10" s="288" customFormat="1" x14ac:dyDescent="0.4">
      <c r="A388" s="140"/>
      <c r="B388" s="140"/>
      <c r="C388" s="167" t="s">
        <v>11</v>
      </c>
      <c r="D388" s="167" t="s">
        <v>11</v>
      </c>
      <c r="E388" s="577">
        <v>5337791970</v>
      </c>
      <c r="F388" s="550">
        <v>153149.1</v>
      </c>
      <c r="G388" s="551" t="s">
        <v>11</v>
      </c>
      <c r="H388" s="549" t="s">
        <v>11</v>
      </c>
      <c r="I388" s="551" t="s">
        <v>11</v>
      </c>
      <c r="J388" s="287"/>
    </row>
    <row r="389" spans="1:10" s="288" customFormat="1" x14ac:dyDescent="0.4">
      <c r="A389" s="140"/>
      <c r="B389" s="142">
        <v>243300</v>
      </c>
      <c r="C389" s="167" t="s">
        <v>11</v>
      </c>
      <c r="D389" s="167" t="s">
        <v>11</v>
      </c>
      <c r="E389" s="414">
        <v>5337901464</v>
      </c>
      <c r="F389" s="609">
        <v>24639.96</v>
      </c>
      <c r="G389" s="608">
        <v>243301</v>
      </c>
      <c r="H389" s="411" t="s">
        <v>2279</v>
      </c>
      <c r="I389" s="551" t="s">
        <v>11</v>
      </c>
      <c r="J389" s="287"/>
    </row>
    <row r="390" spans="1:10" s="288" customFormat="1" x14ac:dyDescent="0.4">
      <c r="A390" s="140"/>
      <c r="B390" s="140"/>
      <c r="C390" s="167" t="s">
        <v>11</v>
      </c>
      <c r="D390" s="167" t="s">
        <v>11</v>
      </c>
      <c r="E390" s="414">
        <v>5337909355</v>
      </c>
      <c r="F390" s="609">
        <v>11556</v>
      </c>
      <c r="G390" s="551" t="s">
        <v>11</v>
      </c>
      <c r="H390" s="549" t="s">
        <v>11</v>
      </c>
      <c r="I390" s="551" t="s">
        <v>11</v>
      </c>
      <c r="J390" s="287"/>
    </row>
    <row r="391" spans="1:10" s="288" customFormat="1" x14ac:dyDescent="0.4">
      <c r="A391" s="140"/>
      <c r="B391" s="140"/>
      <c r="C391" s="167" t="s">
        <v>11</v>
      </c>
      <c r="D391" s="167" t="s">
        <v>11</v>
      </c>
      <c r="E391" s="414">
        <v>5337896506</v>
      </c>
      <c r="F391" s="609">
        <v>24139.200000000001</v>
      </c>
      <c r="G391" s="551" t="s">
        <v>11</v>
      </c>
      <c r="H391" s="549" t="s">
        <v>11</v>
      </c>
      <c r="I391" s="551" t="s">
        <v>11</v>
      </c>
      <c r="J391" s="287"/>
    </row>
    <row r="392" spans="1:10" s="288" customFormat="1" x14ac:dyDescent="0.4">
      <c r="A392" s="140"/>
      <c r="B392" s="140"/>
      <c r="C392" s="167" t="s">
        <v>11</v>
      </c>
      <c r="D392" s="167" t="s">
        <v>11</v>
      </c>
      <c r="E392" s="414">
        <v>5338048531</v>
      </c>
      <c r="F392" s="609">
        <v>264825</v>
      </c>
      <c r="G392" s="551" t="s">
        <v>11</v>
      </c>
      <c r="H392" s="549" t="s">
        <v>11</v>
      </c>
      <c r="I392" s="551" t="s">
        <v>11</v>
      </c>
      <c r="J392" s="287"/>
    </row>
    <row r="393" spans="1:10" s="288" customFormat="1" x14ac:dyDescent="0.4">
      <c r="A393" s="140"/>
      <c r="B393" s="140"/>
      <c r="C393" s="167" t="s">
        <v>11</v>
      </c>
      <c r="D393" s="167" t="s">
        <v>11</v>
      </c>
      <c r="E393" s="414">
        <v>5337936946</v>
      </c>
      <c r="F393" s="609">
        <v>26964</v>
      </c>
      <c r="G393" s="551" t="s">
        <v>11</v>
      </c>
      <c r="H393" s="549" t="s">
        <v>11</v>
      </c>
      <c r="I393" s="551" t="s">
        <v>11</v>
      </c>
      <c r="J393" s="287"/>
    </row>
    <row r="394" spans="1:10" s="288" customFormat="1" x14ac:dyDescent="0.4">
      <c r="A394" s="140"/>
      <c r="B394" s="140"/>
      <c r="C394" s="167" t="s">
        <v>11</v>
      </c>
      <c r="D394" s="167" t="s">
        <v>11</v>
      </c>
      <c r="E394" s="577">
        <v>5337455197</v>
      </c>
      <c r="F394" s="550">
        <v>16426.64</v>
      </c>
      <c r="G394" s="551" t="s">
        <v>11</v>
      </c>
      <c r="H394" s="549" t="s">
        <v>11</v>
      </c>
      <c r="I394" s="551" t="s">
        <v>11</v>
      </c>
      <c r="J394" s="287"/>
    </row>
    <row r="395" spans="1:10" s="288" customFormat="1" x14ac:dyDescent="0.4">
      <c r="A395" s="140"/>
      <c r="B395" s="140"/>
      <c r="C395" s="167" t="s">
        <v>11</v>
      </c>
      <c r="D395" s="167" t="s">
        <v>11</v>
      </c>
      <c r="E395" s="577">
        <v>5337475001</v>
      </c>
      <c r="F395" s="550">
        <v>15087</v>
      </c>
      <c r="G395" s="551">
        <v>243306</v>
      </c>
      <c r="H395" s="549" t="s">
        <v>2293</v>
      </c>
      <c r="I395" s="551" t="s">
        <v>11</v>
      </c>
      <c r="J395" s="287"/>
    </row>
    <row r="396" spans="1:10" s="288" customFormat="1" x14ac:dyDescent="0.4">
      <c r="A396" s="140"/>
      <c r="B396" s="140"/>
      <c r="C396" s="167" t="s">
        <v>11</v>
      </c>
      <c r="D396" s="167" t="s">
        <v>11</v>
      </c>
      <c r="E396" s="577">
        <v>5337435421</v>
      </c>
      <c r="F396" s="550">
        <v>26578.799999999999</v>
      </c>
      <c r="G396" s="551" t="s">
        <v>11</v>
      </c>
      <c r="H396" s="549" t="s">
        <v>11</v>
      </c>
      <c r="I396" s="551" t="s">
        <v>11</v>
      </c>
      <c r="J396" s="287"/>
    </row>
    <row r="397" spans="1:10" s="288" customFormat="1" x14ac:dyDescent="0.4">
      <c r="A397" s="140"/>
      <c r="B397" s="140"/>
      <c r="C397" s="167" t="s">
        <v>11</v>
      </c>
      <c r="D397" s="167" t="s">
        <v>11</v>
      </c>
      <c r="E397" s="577">
        <v>5337491491</v>
      </c>
      <c r="F397" s="550">
        <v>1540.8</v>
      </c>
      <c r="G397" s="551" t="s">
        <v>11</v>
      </c>
      <c r="H397" s="549" t="s">
        <v>11</v>
      </c>
      <c r="I397" s="551" t="s">
        <v>11</v>
      </c>
      <c r="J397" s="287"/>
    </row>
    <row r="398" spans="1:10" s="288" customFormat="1" x14ac:dyDescent="0.4">
      <c r="A398" s="140"/>
      <c r="B398" s="140"/>
      <c r="C398" s="167" t="s">
        <v>11</v>
      </c>
      <c r="D398" s="167" t="s">
        <v>11</v>
      </c>
      <c r="E398" s="577">
        <v>5337507765</v>
      </c>
      <c r="F398" s="550">
        <v>96300</v>
      </c>
      <c r="G398" s="551" t="s">
        <v>11</v>
      </c>
      <c r="H398" s="549" t="s">
        <v>11</v>
      </c>
      <c r="I398" s="551" t="s">
        <v>11</v>
      </c>
      <c r="J398" s="287"/>
    </row>
    <row r="399" spans="1:10" s="288" customFormat="1" x14ac:dyDescent="0.4">
      <c r="A399" s="140"/>
      <c r="B399" s="140"/>
      <c r="C399" s="167" t="s">
        <v>11</v>
      </c>
      <c r="D399" s="167" t="s">
        <v>11</v>
      </c>
      <c r="E399" s="577">
        <v>5337519802</v>
      </c>
      <c r="F399" s="550">
        <v>53928</v>
      </c>
      <c r="G399" s="551" t="s">
        <v>11</v>
      </c>
      <c r="H399" s="549" t="s">
        <v>11</v>
      </c>
      <c r="I399" s="551" t="s">
        <v>11</v>
      </c>
      <c r="J399" s="287"/>
    </row>
    <row r="400" spans="1:10" s="288" customFormat="1" x14ac:dyDescent="0.4">
      <c r="A400" s="140"/>
      <c r="B400" s="140"/>
      <c r="C400" s="167" t="s">
        <v>11</v>
      </c>
      <c r="D400" s="167" t="s">
        <v>11</v>
      </c>
      <c r="E400" s="577">
        <v>5337507952</v>
      </c>
      <c r="F400" s="550">
        <v>8239</v>
      </c>
      <c r="G400" s="551" t="s">
        <v>11</v>
      </c>
      <c r="H400" s="549" t="s">
        <v>11</v>
      </c>
      <c r="I400" s="551" t="s">
        <v>11</v>
      </c>
      <c r="J400" s="287"/>
    </row>
    <row r="401" spans="1:10" s="288" customFormat="1" x14ac:dyDescent="0.4">
      <c r="A401" s="140"/>
      <c r="B401" s="140"/>
      <c r="C401" s="167" t="s">
        <v>11</v>
      </c>
      <c r="D401" s="167" t="s">
        <v>11</v>
      </c>
      <c r="E401" s="577">
        <v>5337509364</v>
      </c>
      <c r="F401" s="550">
        <v>14770.28</v>
      </c>
      <c r="G401" s="551" t="s">
        <v>11</v>
      </c>
      <c r="H401" s="549" t="s">
        <v>11</v>
      </c>
      <c r="I401" s="551" t="s">
        <v>11</v>
      </c>
      <c r="J401" s="287"/>
    </row>
    <row r="402" spans="1:10" s="288" customFormat="1" x14ac:dyDescent="0.4">
      <c r="A402" s="140"/>
      <c r="B402" s="140"/>
      <c r="C402" s="167" t="s">
        <v>11</v>
      </c>
      <c r="D402" s="167" t="s">
        <v>11</v>
      </c>
      <c r="E402" s="577">
        <v>5337634696</v>
      </c>
      <c r="F402" s="550">
        <v>58731.6</v>
      </c>
      <c r="G402" s="551" t="s">
        <v>11</v>
      </c>
      <c r="H402" s="549" t="s">
        <v>11</v>
      </c>
      <c r="I402" s="551" t="s">
        <v>11</v>
      </c>
      <c r="J402" s="287"/>
    </row>
    <row r="403" spans="1:10" s="288" customFormat="1" x14ac:dyDescent="0.4">
      <c r="A403" s="140"/>
      <c r="B403" s="140"/>
      <c r="C403" s="167" t="s">
        <v>11</v>
      </c>
      <c r="D403" s="167" t="s">
        <v>11</v>
      </c>
      <c r="E403" s="577">
        <v>5337635185</v>
      </c>
      <c r="F403" s="550">
        <v>42693</v>
      </c>
      <c r="G403" s="551" t="s">
        <v>11</v>
      </c>
      <c r="H403" s="549" t="s">
        <v>11</v>
      </c>
      <c r="I403" s="551" t="s">
        <v>11</v>
      </c>
      <c r="J403" s="287"/>
    </row>
    <row r="404" spans="1:10" s="288" customFormat="1" x14ac:dyDescent="0.4">
      <c r="A404" s="140"/>
      <c r="B404" s="142">
        <v>243301</v>
      </c>
      <c r="C404" s="167" t="s">
        <v>11</v>
      </c>
      <c r="D404" s="167" t="s">
        <v>11</v>
      </c>
      <c r="E404" s="414">
        <v>5336903496</v>
      </c>
      <c r="F404" s="609">
        <v>18618</v>
      </c>
      <c r="G404" s="551" t="s">
        <v>11</v>
      </c>
      <c r="H404" s="549" t="s">
        <v>11</v>
      </c>
      <c r="I404" s="551" t="s">
        <v>11</v>
      </c>
      <c r="J404" s="287"/>
    </row>
    <row r="405" spans="1:10" s="288" customFormat="1" x14ac:dyDescent="0.4">
      <c r="A405" s="140"/>
      <c r="B405" s="140"/>
      <c r="C405" s="167" t="s">
        <v>11</v>
      </c>
      <c r="D405" s="167" t="s">
        <v>11</v>
      </c>
      <c r="E405" s="414" t="s">
        <v>2137</v>
      </c>
      <c r="F405" s="609">
        <v>25680</v>
      </c>
      <c r="G405" s="551" t="s">
        <v>11</v>
      </c>
      <c r="H405" s="549" t="s">
        <v>11</v>
      </c>
      <c r="I405" s="551" t="s">
        <v>11</v>
      </c>
      <c r="J405" s="287"/>
    </row>
    <row r="406" spans="1:10" s="288" customFormat="1" x14ac:dyDescent="0.4">
      <c r="A406" s="140"/>
      <c r="B406" s="140"/>
      <c r="C406" s="167" t="s">
        <v>11</v>
      </c>
      <c r="D406" s="167" t="s">
        <v>11</v>
      </c>
      <c r="E406" s="414">
        <v>5337335856</v>
      </c>
      <c r="F406" s="609">
        <v>2996</v>
      </c>
      <c r="G406" s="551" t="s">
        <v>11</v>
      </c>
      <c r="H406" s="549" t="s">
        <v>11</v>
      </c>
      <c r="I406" s="551" t="s">
        <v>11</v>
      </c>
      <c r="J406" s="287"/>
    </row>
    <row r="407" spans="1:10" s="288" customFormat="1" x14ac:dyDescent="0.4">
      <c r="A407" s="140"/>
      <c r="B407" s="140"/>
      <c r="C407" s="167" t="s">
        <v>11</v>
      </c>
      <c r="D407" s="167" t="s">
        <v>11</v>
      </c>
      <c r="E407" s="414">
        <v>5337264855</v>
      </c>
      <c r="F407" s="609">
        <v>9630</v>
      </c>
      <c r="G407" s="551" t="s">
        <v>11</v>
      </c>
      <c r="H407" s="549" t="s">
        <v>11</v>
      </c>
      <c r="I407" s="551" t="s">
        <v>11</v>
      </c>
      <c r="J407" s="287"/>
    </row>
    <row r="408" spans="1:10" s="288" customFormat="1" x14ac:dyDescent="0.4">
      <c r="A408" s="140"/>
      <c r="B408" s="140"/>
      <c r="C408" s="167" t="s">
        <v>11</v>
      </c>
      <c r="D408" s="167" t="s">
        <v>11</v>
      </c>
      <c r="E408" s="414">
        <v>5337255604</v>
      </c>
      <c r="F408" s="609">
        <v>67624</v>
      </c>
      <c r="G408" s="551" t="s">
        <v>11</v>
      </c>
      <c r="H408" s="549" t="s">
        <v>11</v>
      </c>
      <c r="I408" s="551" t="s">
        <v>11</v>
      </c>
      <c r="J408" s="287"/>
    </row>
    <row r="409" spans="1:10" s="288" customFormat="1" x14ac:dyDescent="0.4">
      <c r="A409" s="140"/>
      <c r="B409" s="142">
        <v>243328</v>
      </c>
      <c r="C409" s="167" t="s">
        <v>11</v>
      </c>
      <c r="D409" s="167" t="s">
        <v>11</v>
      </c>
      <c r="E409" s="414" t="s">
        <v>2481</v>
      </c>
      <c r="F409" s="609">
        <v>5940</v>
      </c>
      <c r="G409" s="551">
        <v>243336</v>
      </c>
      <c r="H409" s="549" t="s">
        <v>2659</v>
      </c>
      <c r="I409" s="551" t="s">
        <v>11</v>
      </c>
      <c r="J409" s="287"/>
    </row>
    <row r="410" spans="1:10" s="288" customFormat="1" x14ac:dyDescent="0.4">
      <c r="A410" s="140"/>
      <c r="B410" s="140"/>
      <c r="C410" s="167" t="s">
        <v>11</v>
      </c>
      <c r="D410" s="167" t="s">
        <v>11</v>
      </c>
      <c r="E410" s="414">
        <v>5337708877</v>
      </c>
      <c r="F410" s="609">
        <v>39868.199999999997</v>
      </c>
      <c r="G410" s="551" t="s">
        <v>11</v>
      </c>
      <c r="H410" s="549" t="s">
        <v>11</v>
      </c>
      <c r="I410" s="551" t="s">
        <v>11</v>
      </c>
      <c r="J410" s="287"/>
    </row>
    <row r="411" spans="1:10" s="288" customFormat="1" x14ac:dyDescent="0.4">
      <c r="A411" s="140"/>
      <c r="B411" s="140"/>
      <c r="C411" s="167" t="s">
        <v>11</v>
      </c>
      <c r="D411" s="167" t="s">
        <v>11</v>
      </c>
      <c r="E411" s="414">
        <v>5337720686</v>
      </c>
      <c r="F411" s="609">
        <v>19912.7</v>
      </c>
      <c r="G411" s="551" t="s">
        <v>11</v>
      </c>
      <c r="H411" s="549" t="s">
        <v>11</v>
      </c>
      <c r="I411" s="551" t="s">
        <v>11</v>
      </c>
      <c r="J411" s="287"/>
    </row>
    <row r="412" spans="1:10" s="288" customFormat="1" x14ac:dyDescent="0.4">
      <c r="A412" s="140"/>
      <c r="B412" s="140"/>
      <c r="C412" s="167" t="s">
        <v>11</v>
      </c>
      <c r="D412" s="167" t="s">
        <v>11</v>
      </c>
      <c r="E412" s="414">
        <v>5337800432</v>
      </c>
      <c r="F412" s="609">
        <v>38520</v>
      </c>
      <c r="G412" s="551" t="s">
        <v>11</v>
      </c>
      <c r="H412" s="549" t="s">
        <v>11</v>
      </c>
      <c r="I412" s="551" t="s">
        <v>11</v>
      </c>
      <c r="J412" s="287"/>
    </row>
    <row r="413" spans="1:10" s="288" customFormat="1" x14ac:dyDescent="0.4">
      <c r="A413" s="140"/>
      <c r="B413" s="142">
        <v>243340</v>
      </c>
      <c r="C413" s="167" t="s">
        <v>11</v>
      </c>
      <c r="D413" s="167" t="s">
        <v>11</v>
      </c>
      <c r="E413" s="409">
        <v>5338139450</v>
      </c>
      <c r="F413" s="561">
        <v>66447</v>
      </c>
      <c r="G413" s="554"/>
      <c r="H413" s="552"/>
      <c r="I413" s="554"/>
      <c r="J413" s="287"/>
    </row>
    <row r="414" spans="1:10" s="288" customFormat="1" x14ac:dyDescent="0.4">
      <c r="A414" s="140"/>
      <c r="B414" s="140"/>
      <c r="C414" s="167" t="s">
        <v>11</v>
      </c>
      <c r="D414" s="167" t="s">
        <v>11</v>
      </c>
      <c r="E414" s="409">
        <v>5338169085</v>
      </c>
      <c r="F414" s="561">
        <v>42051</v>
      </c>
      <c r="G414" s="554"/>
      <c r="H414" s="552"/>
      <c r="I414" s="554"/>
      <c r="J414" s="287"/>
    </row>
    <row r="415" spans="1:10" s="288" customFormat="1" x14ac:dyDescent="0.4">
      <c r="A415" s="140"/>
      <c r="B415" s="140"/>
      <c r="C415" s="167" t="s">
        <v>11</v>
      </c>
      <c r="D415" s="167" t="s">
        <v>11</v>
      </c>
      <c r="E415" s="409">
        <v>5338141910</v>
      </c>
      <c r="F415" s="561">
        <v>4815</v>
      </c>
      <c r="G415" s="554"/>
      <c r="H415" s="552"/>
      <c r="I415" s="554"/>
      <c r="J415" s="287"/>
    </row>
    <row r="416" spans="1:10" s="288" customFormat="1" x14ac:dyDescent="0.4">
      <c r="A416" s="140"/>
      <c r="B416" s="142">
        <v>243353</v>
      </c>
      <c r="C416" s="167" t="s">
        <v>11</v>
      </c>
      <c r="D416" s="167" t="s">
        <v>11</v>
      </c>
      <c r="E416" s="409">
        <v>5337983021</v>
      </c>
      <c r="F416" s="561">
        <v>3600</v>
      </c>
      <c r="G416" s="554"/>
      <c r="H416" s="552"/>
      <c r="I416" s="554"/>
      <c r="J416" s="287"/>
    </row>
    <row r="417" spans="1:10" s="288" customFormat="1" x14ac:dyDescent="0.4">
      <c r="A417" s="140"/>
      <c r="B417" s="140"/>
      <c r="C417" s="167" t="s">
        <v>11</v>
      </c>
      <c r="D417" s="167" t="s">
        <v>11</v>
      </c>
      <c r="E417" s="409">
        <v>5337854988</v>
      </c>
      <c r="F417" s="561">
        <v>53928</v>
      </c>
      <c r="G417" s="554"/>
      <c r="H417" s="552"/>
      <c r="I417" s="554"/>
      <c r="J417" s="287"/>
    </row>
    <row r="418" spans="1:10" s="288" customFormat="1" x14ac:dyDescent="0.4">
      <c r="A418" s="140"/>
      <c r="B418" s="140"/>
      <c r="C418" s="167" t="s">
        <v>11</v>
      </c>
      <c r="D418" s="167" t="s">
        <v>11</v>
      </c>
      <c r="E418" s="409">
        <v>5337964159</v>
      </c>
      <c r="F418" s="561">
        <v>25680</v>
      </c>
      <c r="G418" s="554"/>
      <c r="H418" s="552"/>
      <c r="I418" s="554"/>
      <c r="J418" s="287"/>
    </row>
    <row r="419" spans="1:10" s="288" customFormat="1" x14ac:dyDescent="0.4">
      <c r="A419" s="140"/>
      <c r="B419" s="140"/>
      <c r="C419" s="167" t="s">
        <v>11</v>
      </c>
      <c r="D419" s="167" t="s">
        <v>11</v>
      </c>
      <c r="E419" s="409">
        <v>5337983295</v>
      </c>
      <c r="F419" s="561">
        <v>8000</v>
      </c>
      <c r="G419" s="554"/>
      <c r="H419" s="552"/>
      <c r="I419" s="554"/>
      <c r="J419" s="287"/>
    </row>
    <row r="420" spans="1:10" s="288" customFormat="1" x14ac:dyDescent="0.4">
      <c r="A420" s="140"/>
      <c r="B420" s="140"/>
      <c r="C420" s="167" t="s">
        <v>11</v>
      </c>
      <c r="D420" s="167" t="s">
        <v>11</v>
      </c>
      <c r="E420" s="409">
        <v>5338056883</v>
      </c>
      <c r="F420" s="561">
        <v>41066.6</v>
      </c>
      <c r="G420" s="554"/>
      <c r="H420" s="552"/>
      <c r="I420" s="554"/>
      <c r="J420" s="287"/>
    </row>
    <row r="421" spans="1:10" s="288" customFormat="1" x14ac:dyDescent="0.4">
      <c r="A421" s="140"/>
      <c r="B421" s="140"/>
      <c r="C421" s="167" t="s">
        <v>11</v>
      </c>
      <c r="D421" s="167" t="s">
        <v>11</v>
      </c>
      <c r="E421" s="409">
        <v>5337821888</v>
      </c>
      <c r="F421" s="561">
        <v>14980</v>
      </c>
      <c r="G421" s="554"/>
      <c r="H421" s="552"/>
      <c r="I421" s="554"/>
      <c r="J421" s="287"/>
    </row>
    <row r="422" spans="1:10" s="288" customFormat="1" x14ac:dyDescent="0.4">
      <c r="A422" s="140"/>
      <c r="B422" s="140"/>
      <c r="C422" s="167" t="s">
        <v>11</v>
      </c>
      <c r="D422" s="167" t="s">
        <v>11</v>
      </c>
      <c r="E422" s="409">
        <v>5338247002</v>
      </c>
      <c r="F422" s="561">
        <v>2782</v>
      </c>
      <c r="G422" s="554"/>
      <c r="H422" s="552"/>
      <c r="I422" s="554"/>
      <c r="J422" s="287"/>
    </row>
    <row r="423" spans="1:10" s="288" customFormat="1" x14ac:dyDescent="0.4">
      <c r="A423" s="140"/>
      <c r="B423" s="140"/>
      <c r="C423" s="167" t="s">
        <v>11</v>
      </c>
      <c r="D423" s="167" t="s">
        <v>11</v>
      </c>
      <c r="E423" s="409">
        <v>5337742722</v>
      </c>
      <c r="F423" s="561">
        <v>46224</v>
      </c>
      <c r="G423" s="554"/>
      <c r="H423" s="552"/>
      <c r="I423" s="554"/>
      <c r="J423" s="287"/>
    </row>
    <row r="424" spans="1:10" s="288" customFormat="1" x14ac:dyDescent="0.4">
      <c r="A424" s="140"/>
      <c r="B424" s="140"/>
      <c r="C424" s="167" t="s">
        <v>11</v>
      </c>
      <c r="D424" s="167" t="s">
        <v>11</v>
      </c>
      <c r="E424" s="409"/>
      <c r="F424" s="561"/>
      <c r="G424" s="554"/>
      <c r="H424" s="552"/>
      <c r="I424" s="554"/>
      <c r="J424" s="287"/>
    </row>
    <row r="425" spans="1:10" s="288" customFormat="1" x14ac:dyDescent="0.4">
      <c r="A425" s="140"/>
      <c r="B425" s="140"/>
      <c r="C425" s="167" t="s">
        <v>11</v>
      </c>
      <c r="D425" s="167" t="s">
        <v>11</v>
      </c>
      <c r="E425" s="409"/>
      <c r="F425" s="561"/>
      <c r="G425" s="554"/>
      <c r="H425" s="552"/>
      <c r="I425" s="554"/>
      <c r="J425" s="287"/>
    </row>
    <row r="426" spans="1:10" s="288" customFormat="1" x14ac:dyDescent="0.4">
      <c r="A426" s="140"/>
      <c r="B426" s="140"/>
      <c r="C426" s="167" t="s">
        <v>11</v>
      </c>
      <c r="D426" s="167" t="s">
        <v>11</v>
      </c>
      <c r="E426" s="409"/>
      <c r="F426" s="561"/>
      <c r="G426" s="554"/>
      <c r="H426" s="552"/>
      <c r="I426" s="554"/>
      <c r="J426" s="287"/>
    </row>
    <row r="427" spans="1:10" s="288" customFormat="1" x14ac:dyDescent="0.4">
      <c r="A427" s="140"/>
      <c r="B427" s="140"/>
      <c r="C427" s="167" t="s">
        <v>11</v>
      </c>
      <c r="D427" s="167" t="s">
        <v>11</v>
      </c>
      <c r="E427" s="409"/>
      <c r="F427" s="561"/>
      <c r="G427" s="554"/>
      <c r="H427" s="552"/>
      <c r="I427" s="554"/>
      <c r="J427" s="287"/>
    </row>
    <row r="428" spans="1:10" s="288" customFormat="1" x14ac:dyDescent="0.4">
      <c r="A428" s="140"/>
      <c r="B428" s="140"/>
      <c r="C428" s="167" t="s">
        <v>11</v>
      </c>
      <c r="D428" s="167" t="s">
        <v>11</v>
      </c>
      <c r="E428" s="409"/>
      <c r="F428" s="561"/>
      <c r="G428" s="554"/>
      <c r="H428" s="552"/>
      <c r="I428" s="554"/>
      <c r="J428" s="287"/>
    </row>
    <row r="429" spans="1:10" s="288" customFormat="1" x14ac:dyDescent="0.4">
      <c r="A429" s="140"/>
      <c r="B429" s="140"/>
      <c r="C429" s="167" t="s">
        <v>11</v>
      </c>
      <c r="D429" s="167" t="s">
        <v>11</v>
      </c>
      <c r="E429" s="409"/>
      <c r="F429" s="561"/>
      <c r="G429" s="554"/>
      <c r="H429" s="552"/>
      <c r="I429" s="554"/>
      <c r="J429" s="287"/>
    </row>
    <row r="430" spans="1:10" s="288" customFormat="1" x14ac:dyDescent="0.4">
      <c r="A430" s="140"/>
      <c r="B430" s="140"/>
      <c r="C430" s="167" t="s">
        <v>11</v>
      </c>
      <c r="D430" s="167" t="s">
        <v>11</v>
      </c>
      <c r="E430" s="409"/>
      <c r="F430" s="561"/>
      <c r="G430" s="410"/>
      <c r="H430" s="418"/>
      <c r="I430" s="410"/>
      <c r="J430" s="287"/>
    </row>
    <row r="431" spans="1:10" s="133" customFormat="1" x14ac:dyDescent="0.4">
      <c r="A431" s="273">
        <v>15</v>
      </c>
      <c r="B431" s="274">
        <v>242810</v>
      </c>
      <c r="C431" s="282" t="s">
        <v>175</v>
      </c>
      <c r="D431" s="273" t="s">
        <v>11</v>
      </c>
      <c r="E431" s="577" t="s">
        <v>52</v>
      </c>
      <c r="F431" s="578">
        <v>3900</v>
      </c>
      <c r="G431" s="585">
        <v>243276</v>
      </c>
      <c r="H431" s="549" t="s">
        <v>1931</v>
      </c>
      <c r="I431" s="549" t="s">
        <v>487</v>
      </c>
      <c r="J431" s="285">
        <f>F431+F432+F433+F434+F435+F436+F437+F438+F439+F440+F441+F442+F443+F444</f>
        <v>89525</v>
      </c>
    </row>
    <row r="432" spans="1:10" s="133" customFormat="1" x14ac:dyDescent="0.4">
      <c r="A432" s="273"/>
      <c r="B432" s="274">
        <v>242849</v>
      </c>
      <c r="C432" s="273" t="s">
        <v>11</v>
      </c>
      <c r="D432" s="273" t="s">
        <v>11</v>
      </c>
      <c r="E432" s="577" t="s">
        <v>53</v>
      </c>
      <c r="F432" s="578">
        <v>3600</v>
      </c>
      <c r="G432" s="549" t="s">
        <v>11</v>
      </c>
      <c r="H432" s="549" t="s">
        <v>11</v>
      </c>
      <c r="I432" s="549" t="s">
        <v>11</v>
      </c>
      <c r="J432" s="285"/>
    </row>
    <row r="433" spans="1:10" s="133" customFormat="1" x14ac:dyDescent="0.4">
      <c r="A433" s="273"/>
      <c r="B433" s="274">
        <v>242923</v>
      </c>
      <c r="C433" s="273" t="s">
        <v>11</v>
      </c>
      <c r="D433" s="273" t="s">
        <v>11</v>
      </c>
      <c r="E433" s="577" t="s">
        <v>54</v>
      </c>
      <c r="F433" s="578">
        <v>10900</v>
      </c>
      <c r="G433" s="549" t="s">
        <v>11</v>
      </c>
      <c r="H433" s="549" t="s">
        <v>11</v>
      </c>
      <c r="I433" s="549" t="s">
        <v>11</v>
      </c>
      <c r="J433" s="285"/>
    </row>
    <row r="434" spans="1:10" s="133" customFormat="1" x14ac:dyDescent="0.4">
      <c r="A434" s="273"/>
      <c r="B434" s="274">
        <v>242982</v>
      </c>
      <c r="C434" s="273" t="s">
        <v>11</v>
      </c>
      <c r="D434" s="273" t="s">
        <v>11</v>
      </c>
      <c r="E434" s="577" t="s">
        <v>176</v>
      </c>
      <c r="F434" s="578">
        <v>3900</v>
      </c>
      <c r="G434" s="549" t="s">
        <v>11</v>
      </c>
      <c r="H434" s="549" t="s">
        <v>11</v>
      </c>
      <c r="I434" s="549" t="s">
        <v>11</v>
      </c>
      <c r="J434" s="285"/>
    </row>
    <row r="435" spans="1:10" s="133" customFormat="1" x14ac:dyDescent="0.4">
      <c r="A435" s="273"/>
      <c r="B435" s="274">
        <v>243111</v>
      </c>
      <c r="C435" s="273" t="s">
        <v>11</v>
      </c>
      <c r="D435" s="273" t="s">
        <v>11</v>
      </c>
      <c r="E435" s="577" t="s">
        <v>253</v>
      </c>
      <c r="F435" s="578">
        <v>9800</v>
      </c>
      <c r="G435" s="549" t="s">
        <v>11</v>
      </c>
      <c r="H435" s="549" t="s">
        <v>11</v>
      </c>
      <c r="I435" s="549" t="s">
        <v>11</v>
      </c>
      <c r="J435" s="285"/>
    </row>
    <row r="436" spans="1:10" s="133" customFormat="1" x14ac:dyDescent="0.4">
      <c r="A436" s="273"/>
      <c r="B436" s="274"/>
      <c r="C436" s="273" t="s">
        <v>11</v>
      </c>
      <c r="D436" s="273" t="s">
        <v>11</v>
      </c>
      <c r="E436" s="577" t="s">
        <v>257</v>
      </c>
      <c r="F436" s="578">
        <v>2800</v>
      </c>
      <c r="G436" s="549" t="s">
        <v>11</v>
      </c>
      <c r="H436" s="549" t="s">
        <v>11</v>
      </c>
      <c r="I436" s="549" t="s">
        <v>11</v>
      </c>
      <c r="J436" s="285"/>
    </row>
    <row r="437" spans="1:10" s="128" customFormat="1" x14ac:dyDescent="0.4">
      <c r="A437" s="167"/>
      <c r="B437" s="277">
        <v>243172</v>
      </c>
      <c r="C437" s="167" t="s">
        <v>11</v>
      </c>
      <c r="D437" s="167" t="s">
        <v>11</v>
      </c>
      <c r="E437" s="577" t="s">
        <v>466</v>
      </c>
      <c r="F437" s="578">
        <v>4300</v>
      </c>
      <c r="G437" s="549" t="s">
        <v>11</v>
      </c>
      <c r="H437" s="549" t="s">
        <v>11</v>
      </c>
      <c r="I437" s="549" t="s">
        <v>11</v>
      </c>
      <c r="J437" s="166"/>
    </row>
    <row r="438" spans="1:10" s="128" customFormat="1" x14ac:dyDescent="0.4">
      <c r="A438" s="167"/>
      <c r="B438" s="277"/>
      <c r="C438" s="167" t="s">
        <v>11</v>
      </c>
      <c r="D438" s="167" t="s">
        <v>11</v>
      </c>
      <c r="E438" s="577" t="s">
        <v>467</v>
      </c>
      <c r="F438" s="578">
        <v>3950</v>
      </c>
      <c r="G438" s="549" t="s">
        <v>11</v>
      </c>
      <c r="H438" s="549" t="s">
        <v>11</v>
      </c>
      <c r="I438" s="549" t="s">
        <v>11</v>
      </c>
      <c r="J438" s="166"/>
    </row>
    <row r="439" spans="1:10" s="128" customFormat="1" x14ac:dyDescent="0.4">
      <c r="A439" s="167"/>
      <c r="B439" s="277">
        <v>243229</v>
      </c>
      <c r="C439" s="167" t="s">
        <v>11</v>
      </c>
      <c r="D439" s="167" t="s">
        <v>11</v>
      </c>
      <c r="E439" s="577" t="s">
        <v>1044</v>
      </c>
      <c r="F439" s="578">
        <v>7600</v>
      </c>
      <c r="G439" s="549" t="s">
        <v>11</v>
      </c>
      <c r="H439" s="549" t="s">
        <v>11</v>
      </c>
      <c r="I439" s="549" t="s">
        <v>11</v>
      </c>
      <c r="J439" s="166"/>
    </row>
    <row r="440" spans="1:10" s="133" customFormat="1" x14ac:dyDescent="0.4">
      <c r="A440" s="167"/>
      <c r="B440" s="277">
        <v>242900</v>
      </c>
      <c r="C440" s="167" t="s">
        <v>11</v>
      </c>
      <c r="D440" s="167" t="s">
        <v>11</v>
      </c>
      <c r="E440" s="577" t="s">
        <v>1517</v>
      </c>
      <c r="F440" s="578">
        <v>6500</v>
      </c>
      <c r="G440" s="549" t="s">
        <v>11</v>
      </c>
      <c r="H440" s="549" t="s">
        <v>11</v>
      </c>
      <c r="I440" s="549" t="s">
        <v>11</v>
      </c>
      <c r="J440" s="285"/>
    </row>
    <row r="441" spans="1:10" s="133" customFormat="1" x14ac:dyDescent="0.4">
      <c r="A441" s="167"/>
      <c r="B441" s="277"/>
      <c r="C441" s="167" t="s">
        <v>11</v>
      </c>
      <c r="D441" s="167" t="s">
        <v>11</v>
      </c>
      <c r="E441" s="577" t="s">
        <v>1546</v>
      </c>
      <c r="F441" s="578">
        <v>6300</v>
      </c>
      <c r="G441" s="549" t="s">
        <v>11</v>
      </c>
      <c r="H441" s="549" t="s">
        <v>11</v>
      </c>
      <c r="I441" s="549" t="s">
        <v>11</v>
      </c>
      <c r="J441" s="285"/>
    </row>
    <row r="442" spans="1:10" s="133" customFormat="1" x14ac:dyDescent="0.4">
      <c r="A442" s="167"/>
      <c r="B442" s="277"/>
      <c r="C442" s="167" t="s">
        <v>11</v>
      </c>
      <c r="D442" s="167" t="s">
        <v>11</v>
      </c>
      <c r="E442" s="577" t="s">
        <v>1577</v>
      </c>
      <c r="F442" s="578">
        <v>3950</v>
      </c>
      <c r="G442" s="549" t="s">
        <v>11</v>
      </c>
      <c r="H442" s="549" t="s">
        <v>11</v>
      </c>
      <c r="I442" s="549" t="s">
        <v>11</v>
      </c>
      <c r="J442" s="285"/>
    </row>
    <row r="443" spans="1:10" s="133" customFormat="1" x14ac:dyDescent="0.4">
      <c r="A443" s="167"/>
      <c r="B443" s="277"/>
      <c r="C443" s="167" t="s">
        <v>11</v>
      </c>
      <c r="D443" s="167" t="s">
        <v>11</v>
      </c>
      <c r="E443" s="577" t="s">
        <v>1583</v>
      </c>
      <c r="F443" s="578">
        <v>16100</v>
      </c>
      <c r="G443" s="549" t="s">
        <v>11</v>
      </c>
      <c r="H443" s="549" t="s">
        <v>11</v>
      </c>
      <c r="I443" s="549" t="s">
        <v>11</v>
      </c>
      <c r="J443" s="285"/>
    </row>
    <row r="444" spans="1:10" s="133" customFormat="1" x14ac:dyDescent="0.4">
      <c r="A444" s="167"/>
      <c r="B444" s="277"/>
      <c r="C444" s="167" t="s">
        <v>11</v>
      </c>
      <c r="D444" s="167" t="s">
        <v>11</v>
      </c>
      <c r="E444" s="577" t="s">
        <v>1598</v>
      </c>
      <c r="F444" s="578">
        <v>5925</v>
      </c>
      <c r="G444" s="549" t="s">
        <v>11</v>
      </c>
      <c r="H444" s="549" t="s">
        <v>11</v>
      </c>
      <c r="I444" s="549" t="s">
        <v>11</v>
      </c>
      <c r="J444" s="285"/>
    </row>
    <row r="445" spans="1:10" s="133" customFormat="1" x14ac:dyDescent="0.4">
      <c r="A445" s="167"/>
      <c r="B445" s="277">
        <v>243277</v>
      </c>
      <c r="C445" s="167" t="s">
        <v>11</v>
      </c>
      <c r="D445" s="167" t="s">
        <v>11</v>
      </c>
      <c r="E445" s="546" t="s">
        <v>1827</v>
      </c>
      <c r="F445" s="575">
        <v>1000</v>
      </c>
      <c r="G445" s="576"/>
      <c r="H445" s="548"/>
      <c r="I445" s="548"/>
      <c r="J445" s="285"/>
    </row>
    <row r="446" spans="1:10" s="133" customFormat="1" x14ac:dyDescent="0.4">
      <c r="A446" s="167"/>
      <c r="B446" s="277">
        <v>243353</v>
      </c>
      <c r="C446" s="167" t="s">
        <v>11</v>
      </c>
      <c r="D446" s="167" t="s">
        <v>11</v>
      </c>
      <c r="E446" s="546" t="s">
        <v>2756</v>
      </c>
      <c r="F446" s="575">
        <v>13200</v>
      </c>
      <c r="G446" s="576"/>
      <c r="H446" s="548"/>
      <c r="I446" s="548"/>
      <c r="J446" s="285"/>
    </row>
    <row r="447" spans="1:10" s="133" customFormat="1" x14ac:dyDescent="0.4">
      <c r="A447" s="167"/>
      <c r="B447" s="277"/>
      <c r="C447" s="167" t="s">
        <v>11</v>
      </c>
      <c r="D447" s="167" t="s">
        <v>11</v>
      </c>
      <c r="E447" s="546" t="s">
        <v>2810</v>
      </c>
      <c r="F447" s="575">
        <v>16800</v>
      </c>
      <c r="G447" s="576"/>
      <c r="H447" s="548"/>
      <c r="I447" s="548"/>
      <c r="J447" s="285"/>
    </row>
    <row r="448" spans="1:10" s="133" customFormat="1" x14ac:dyDescent="0.4">
      <c r="A448" s="167"/>
      <c r="B448" s="277"/>
      <c r="C448" s="167" t="s">
        <v>11</v>
      </c>
      <c r="D448" s="167" t="s">
        <v>11</v>
      </c>
      <c r="E448" s="546" t="s">
        <v>2835</v>
      </c>
      <c r="F448" s="575">
        <v>2800</v>
      </c>
      <c r="G448" s="576"/>
      <c r="H448" s="548"/>
      <c r="I448" s="548"/>
      <c r="J448" s="285"/>
    </row>
    <row r="449" spans="1:10" s="133" customFormat="1" x14ac:dyDescent="0.4">
      <c r="A449" s="167"/>
      <c r="B449" s="277"/>
      <c r="C449" s="167" t="s">
        <v>11</v>
      </c>
      <c r="D449" s="167" t="s">
        <v>11</v>
      </c>
      <c r="E449" s="546" t="s">
        <v>2937</v>
      </c>
      <c r="F449" s="575">
        <v>6960</v>
      </c>
      <c r="G449" s="576"/>
      <c r="H449" s="548"/>
      <c r="I449" s="548"/>
      <c r="J449" s="285"/>
    </row>
    <row r="450" spans="1:10" s="133" customFormat="1" x14ac:dyDescent="0.4">
      <c r="A450" s="167"/>
      <c r="B450" s="277"/>
      <c r="C450" s="167" t="s">
        <v>11</v>
      </c>
      <c r="D450" s="167" t="s">
        <v>11</v>
      </c>
      <c r="E450" s="546" t="s">
        <v>2956</v>
      </c>
      <c r="F450" s="575">
        <v>6750</v>
      </c>
      <c r="G450" s="576"/>
      <c r="H450" s="548"/>
      <c r="I450" s="548"/>
      <c r="J450" s="285"/>
    </row>
    <row r="451" spans="1:10" s="133" customFormat="1" x14ac:dyDescent="0.4">
      <c r="A451" s="167"/>
      <c r="B451" s="277"/>
      <c r="C451" s="167" t="s">
        <v>11</v>
      </c>
      <c r="D451" s="167" t="s">
        <v>11</v>
      </c>
      <c r="E451" s="546"/>
      <c r="F451" s="575"/>
      <c r="G451" s="576"/>
      <c r="H451" s="548"/>
      <c r="I451" s="548"/>
      <c r="J451" s="285"/>
    </row>
    <row r="452" spans="1:10" s="133" customFormat="1" x14ac:dyDescent="0.4">
      <c r="A452" s="167"/>
      <c r="B452" s="277"/>
      <c r="C452" s="167"/>
      <c r="D452" s="167"/>
      <c r="E452" s="546"/>
      <c r="F452" s="575"/>
      <c r="G452" s="576"/>
      <c r="H452" s="548"/>
      <c r="I452" s="548"/>
      <c r="J452" s="285"/>
    </row>
    <row r="453" spans="1:10" s="133" customFormat="1" x14ac:dyDescent="0.4">
      <c r="A453" s="167"/>
      <c r="B453" s="277"/>
      <c r="C453" s="167"/>
      <c r="D453" s="167"/>
      <c r="E453" s="546"/>
      <c r="F453" s="575"/>
      <c r="G453" s="576"/>
      <c r="H453" s="548"/>
      <c r="I453" s="548"/>
      <c r="J453" s="285"/>
    </row>
    <row r="454" spans="1:10" s="133" customFormat="1" x14ac:dyDescent="0.4">
      <c r="A454" s="273">
        <v>16</v>
      </c>
      <c r="B454" s="274">
        <v>243017</v>
      </c>
      <c r="C454" s="273" t="s">
        <v>180</v>
      </c>
      <c r="D454" s="273" t="s">
        <v>11</v>
      </c>
      <c r="E454" s="577" t="s">
        <v>254</v>
      </c>
      <c r="F454" s="578">
        <v>7500</v>
      </c>
      <c r="G454" s="551">
        <v>243264</v>
      </c>
      <c r="H454" s="549" t="s">
        <v>1778</v>
      </c>
      <c r="I454" s="577" t="s">
        <v>487</v>
      </c>
      <c r="J454" s="285">
        <f>F454+F455+F457+F456+F458+F459+F460+F461+F462+F463+F464+F465+F466</f>
        <v>233100</v>
      </c>
    </row>
    <row r="455" spans="1:10" s="133" customFormat="1" x14ac:dyDescent="0.4">
      <c r="A455" s="137"/>
      <c r="B455" s="136"/>
      <c r="C455" s="273" t="s">
        <v>11</v>
      </c>
      <c r="D455" s="273" t="s">
        <v>11</v>
      </c>
      <c r="E455" s="577" t="s">
        <v>49</v>
      </c>
      <c r="F455" s="578">
        <v>22000</v>
      </c>
      <c r="G455" s="551" t="s">
        <v>11</v>
      </c>
      <c r="H455" s="549" t="s">
        <v>11</v>
      </c>
      <c r="I455" s="551" t="s">
        <v>11</v>
      </c>
      <c r="J455" s="285"/>
    </row>
    <row r="456" spans="1:10" s="133" customFormat="1" x14ac:dyDescent="0.4">
      <c r="A456" s="137"/>
      <c r="B456" s="136"/>
      <c r="C456" s="273" t="s">
        <v>11</v>
      </c>
      <c r="D456" s="273" t="s">
        <v>11</v>
      </c>
      <c r="E456" s="577" t="s">
        <v>50</v>
      </c>
      <c r="F456" s="578">
        <v>15000</v>
      </c>
      <c r="G456" s="551" t="s">
        <v>11</v>
      </c>
      <c r="H456" s="549" t="s">
        <v>11</v>
      </c>
      <c r="I456" s="551" t="s">
        <v>11</v>
      </c>
      <c r="J456" s="285"/>
    </row>
    <row r="457" spans="1:10" s="133" customFormat="1" x14ac:dyDescent="0.4">
      <c r="A457" s="137"/>
      <c r="B457" s="136"/>
      <c r="C457" s="273" t="s">
        <v>11</v>
      </c>
      <c r="D457" s="273" t="s">
        <v>11</v>
      </c>
      <c r="E457" s="577" t="s">
        <v>241</v>
      </c>
      <c r="F457" s="578">
        <v>19200</v>
      </c>
      <c r="G457" s="551" t="s">
        <v>11</v>
      </c>
      <c r="H457" s="549" t="s">
        <v>11</v>
      </c>
      <c r="I457" s="551" t="s">
        <v>11</v>
      </c>
      <c r="J457" s="285"/>
    </row>
    <row r="458" spans="1:10" s="133" customFormat="1" x14ac:dyDescent="0.4">
      <c r="A458" s="137"/>
      <c r="B458" s="136"/>
      <c r="C458" s="273" t="s">
        <v>11</v>
      </c>
      <c r="D458" s="273" t="s">
        <v>11</v>
      </c>
      <c r="E458" s="577" t="s">
        <v>381</v>
      </c>
      <c r="F458" s="578">
        <v>19500</v>
      </c>
      <c r="G458" s="551" t="s">
        <v>11</v>
      </c>
      <c r="H458" s="549" t="s">
        <v>11</v>
      </c>
      <c r="I458" s="551" t="s">
        <v>11</v>
      </c>
      <c r="J458" s="285"/>
    </row>
    <row r="459" spans="1:10" s="128" customFormat="1" x14ac:dyDescent="0.4">
      <c r="A459" s="140"/>
      <c r="B459" s="142"/>
      <c r="C459" s="167" t="s">
        <v>11</v>
      </c>
      <c r="D459" s="167" t="s">
        <v>11</v>
      </c>
      <c r="E459" s="414" t="s">
        <v>430</v>
      </c>
      <c r="F459" s="412">
        <v>55000</v>
      </c>
      <c r="G459" s="551" t="s">
        <v>11</v>
      </c>
      <c r="H459" s="549" t="s">
        <v>11</v>
      </c>
      <c r="I459" s="551" t="s">
        <v>11</v>
      </c>
      <c r="J459" s="166"/>
    </row>
    <row r="460" spans="1:10" s="128" customFormat="1" x14ac:dyDescent="0.4">
      <c r="A460" s="140"/>
      <c r="B460" s="142"/>
      <c r="C460" s="167" t="s">
        <v>11</v>
      </c>
      <c r="D460" s="167" t="s">
        <v>11</v>
      </c>
      <c r="E460" s="414" t="s">
        <v>468</v>
      </c>
      <c r="F460" s="412">
        <v>26400</v>
      </c>
      <c r="G460" s="551" t="s">
        <v>11</v>
      </c>
      <c r="H460" s="549" t="s">
        <v>11</v>
      </c>
      <c r="I460" s="551" t="s">
        <v>11</v>
      </c>
      <c r="J460" s="166"/>
    </row>
    <row r="461" spans="1:10" s="128" customFormat="1" x14ac:dyDescent="0.4">
      <c r="A461" s="140"/>
      <c r="B461" s="142">
        <v>243229</v>
      </c>
      <c r="C461" s="167" t="s">
        <v>11</v>
      </c>
      <c r="D461" s="167" t="s">
        <v>11</v>
      </c>
      <c r="E461" s="414" t="s">
        <v>1030</v>
      </c>
      <c r="F461" s="412">
        <v>10000</v>
      </c>
      <c r="G461" s="551" t="s">
        <v>11</v>
      </c>
      <c r="H461" s="549" t="s">
        <v>11</v>
      </c>
      <c r="I461" s="551" t="s">
        <v>11</v>
      </c>
      <c r="J461" s="166"/>
    </row>
    <row r="462" spans="1:10" s="128" customFormat="1" x14ac:dyDescent="0.4">
      <c r="A462" s="140"/>
      <c r="B462" s="142"/>
      <c r="C462" s="167" t="s">
        <v>11</v>
      </c>
      <c r="D462" s="167" t="s">
        <v>11</v>
      </c>
      <c r="E462" s="414" t="s">
        <v>1047</v>
      </c>
      <c r="F462" s="412">
        <v>2500</v>
      </c>
      <c r="G462" s="551" t="s">
        <v>11</v>
      </c>
      <c r="H462" s="549" t="s">
        <v>11</v>
      </c>
      <c r="I462" s="551" t="s">
        <v>11</v>
      </c>
      <c r="J462" s="166"/>
    </row>
    <row r="463" spans="1:10" s="128" customFormat="1" x14ac:dyDescent="0.4">
      <c r="A463" s="140"/>
      <c r="B463" s="142"/>
      <c r="C463" s="167" t="s">
        <v>11</v>
      </c>
      <c r="D463" s="167" t="s">
        <v>11</v>
      </c>
      <c r="E463" s="414" t="s">
        <v>1089</v>
      </c>
      <c r="F463" s="412">
        <v>6000</v>
      </c>
      <c r="G463" s="551" t="s">
        <v>11</v>
      </c>
      <c r="H463" s="549" t="s">
        <v>11</v>
      </c>
      <c r="I463" s="551" t="s">
        <v>11</v>
      </c>
      <c r="J463" s="166"/>
    </row>
    <row r="464" spans="1:10" s="128" customFormat="1" x14ac:dyDescent="0.4">
      <c r="A464" s="140"/>
      <c r="B464" s="142"/>
      <c r="C464" s="167" t="s">
        <v>11</v>
      </c>
      <c r="D464" s="167" t="s">
        <v>11</v>
      </c>
      <c r="E464" s="414" t="s">
        <v>1092</v>
      </c>
      <c r="F464" s="412">
        <v>19200</v>
      </c>
      <c r="G464" s="551" t="s">
        <v>11</v>
      </c>
      <c r="H464" s="549" t="s">
        <v>11</v>
      </c>
      <c r="I464" s="551" t="s">
        <v>11</v>
      </c>
      <c r="J464" s="166"/>
    </row>
    <row r="465" spans="1:10" s="128" customFormat="1" x14ac:dyDescent="0.4">
      <c r="A465" s="140"/>
      <c r="B465" s="142">
        <v>243250</v>
      </c>
      <c r="C465" s="167" t="s">
        <v>11</v>
      </c>
      <c r="D465" s="167" t="s">
        <v>11</v>
      </c>
      <c r="E465" s="414" t="s">
        <v>1342</v>
      </c>
      <c r="F465" s="412">
        <v>8800</v>
      </c>
      <c r="G465" s="551" t="s">
        <v>11</v>
      </c>
      <c r="H465" s="549" t="s">
        <v>11</v>
      </c>
      <c r="I465" s="551" t="s">
        <v>11</v>
      </c>
      <c r="J465" s="166"/>
    </row>
    <row r="466" spans="1:10" s="128" customFormat="1" x14ac:dyDescent="0.4">
      <c r="A466" s="140"/>
      <c r="B466" s="142"/>
      <c r="C466" s="167" t="s">
        <v>11</v>
      </c>
      <c r="D466" s="167" t="s">
        <v>11</v>
      </c>
      <c r="E466" s="414" t="s">
        <v>1355</v>
      </c>
      <c r="F466" s="412">
        <v>22000</v>
      </c>
      <c r="G466" s="551" t="s">
        <v>11</v>
      </c>
      <c r="H466" s="549" t="s">
        <v>11</v>
      </c>
      <c r="I466" s="551" t="s">
        <v>11</v>
      </c>
      <c r="J466" s="166"/>
    </row>
    <row r="467" spans="1:10" s="133" customFormat="1" x14ac:dyDescent="0.4">
      <c r="A467" s="137"/>
      <c r="B467" s="142">
        <v>243265</v>
      </c>
      <c r="C467" s="167" t="s">
        <v>11</v>
      </c>
      <c r="D467" s="167" t="s">
        <v>11</v>
      </c>
      <c r="E467" s="409" t="s">
        <v>1457</v>
      </c>
      <c r="F467" s="419">
        <v>5250</v>
      </c>
      <c r="G467" s="581"/>
      <c r="H467" s="418"/>
      <c r="I467" s="421"/>
      <c r="J467" s="285"/>
    </row>
    <row r="468" spans="1:10" s="133" customFormat="1" x14ac:dyDescent="0.4">
      <c r="A468" s="137"/>
      <c r="B468" s="136"/>
      <c r="C468" s="167" t="s">
        <v>11</v>
      </c>
      <c r="D468" s="167" t="s">
        <v>11</v>
      </c>
      <c r="E468" s="409" t="s">
        <v>1492</v>
      </c>
      <c r="F468" s="419">
        <v>15100</v>
      </c>
      <c r="G468" s="581"/>
      <c r="H468" s="418"/>
      <c r="I468" s="421"/>
      <c r="J468" s="285"/>
    </row>
    <row r="469" spans="1:10" s="133" customFormat="1" x14ac:dyDescent="0.4">
      <c r="A469" s="137"/>
      <c r="B469" s="136"/>
      <c r="C469" s="167" t="s">
        <v>11</v>
      </c>
      <c r="D469" s="167" t="s">
        <v>11</v>
      </c>
      <c r="E469" s="409" t="s">
        <v>1503</v>
      </c>
      <c r="F469" s="419">
        <v>7200</v>
      </c>
      <c r="G469" s="581"/>
      <c r="H469" s="418"/>
      <c r="I469" s="421"/>
      <c r="J469" s="285"/>
    </row>
    <row r="470" spans="1:10" s="133" customFormat="1" x14ac:dyDescent="0.4">
      <c r="A470" s="137"/>
      <c r="B470" s="136"/>
      <c r="C470" s="167" t="s">
        <v>11</v>
      </c>
      <c r="D470" s="167" t="s">
        <v>11</v>
      </c>
      <c r="E470" s="409" t="s">
        <v>1504</v>
      </c>
      <c r="F470" s="419">
        <v>1200</v>
      </c>
      <c r="G470" s="581"/>
      <c r="H470" s="418"/>
      <c r="I470" s="421"/>
      <c r="J470" s="285"/>
    </row>
    <row r="471" spans="1:10" s="133" customFormat="1" x14ac:dyDescent="0.4">
      <c r="A471" s="137"/>
      <c r="B471" s="136"/>
      <c r="C471" s="167" t="s">
        <v>11</v>
      </c>
      <c r="D471" s="167" t="s">
        <v>11</v>
      </c>
      <c r="E471" s="409" t="s">
        <v>1509</v>
      </c>
      <c r="F471" s="419">
        <v>20000</v>
      </c>
      <c r="G471" s="581"/>
      <c r="H471" s="418"/>
      <c r="I471" s="421"/>
      <c r="J471" s="285"/>
    </row>
    <row r="472" spans="1:10" s="133" customFormat="1" x14ac:dyDescent="0.4">
      <c r="A472" s="137"/>
      <c r="B472" s="136"/>
      <c r="C472" s="167" t="s">
        <v>11</v>
      </c>
      <c r="D472" s="167" t="s">
        <v>11</v>
      </c>
      <c r="E472" s="409" t="s">
        <v>1558</v>
      </c>
      <c r="F472" s="419">
        <v>3300</v>
      </c>
      <c r="G472" s="581"/>
      <c r="H472" s="418"/>
      <c r="I472" s="421"/>
      <c r="J472" s="285"/>
    </row>
    <row r="473" spans="1:10" s="133" customFormat="1" x14ac:dyDescent="0.4">
      <c r="A473" s="137"/>
      <c r="B473" s="136"/>
      <c r="C473" s="167" t="s">
        <v>11</v>
      </c>
      <c r="D473" s="167" t="s">
        <v>11</v>
      </c>
      <c r="E473" s="409" t="s">
        <v>1566</v>
      </c>
      <c r="F473" s="419">
        <v>23565.599999999999</v>
      </c>
      <c r="G473" s="581"/>
      <c r="H473" s="418"/>
      <c r="I473" s="421"/>
      <c r="J473" s="285"/>
    </row>
    <row r="474" spans="1:10" s="133" customFormat="1" x14ac:dyDescent="0.4">
      <c r="A474" s="137"/>
      <c r="B474" s="136"/>
      <c r="C474" s="167" t="s">
        <v>11</v>
      </c>
      <c r="D474" s="167" t="s">
        <v>11</v>
      </c>
      <c r="E474" s="409" t="s">
        <v>1567</v>
      </c>
      <c r="F474" s="419">
        <v>5000</v>
      </c>
      <c r="G474" s="581"/>
      <c r="H474" s="418"/>
      <c r="I474" s="421"/>
      <c r="J474" s="285"/>
    </row>
    <row r="475" spans="1:10" s="133" customFormat="1" x14ac:dyDescent="0.4">
      <c r="A475" s="137"/>
      <c r="B475" s="136">
        <v>243277</v>
      </c>
      <c r="C475" s="167" t="s">
        <v>11</v>
      </c>
      <c r="D475" s="167" t="s">
        <v>11</v>
      </c>
      <c r="E475" s="409" t="s">
        <v>1813</v>
      </c>
      <c r="F475" s="419">
        <v>3000</v>
      </c>
      <c r="G475" s="581"/>
      <c r="H475" s="418"/>
      <c r="I475" s="421"/>
      <c r="J475" s="285"/>
    </row>
    <row r="476" spans="1:10" s="133" customFormat="1" x14ac:dyDescent="0.4">
      <c r="A476" s="137"/>
      <c r="B476" s="136"/>
      <c r="C476" s="167" t="s">
        <v>11</v>
      </c>
      <c r="D476" s="167" t="s">
        <v>11</v>
      </c>
      <c r="E476" s="409" t="s">
        <v>1826</v>
      </c>
      <c r="F476" s="419">
        <v>22000</v>
      </c>
      <c r="G476" s="581"/>
      <c r="H476" s="418"/>
      <c r="I476" s="421"/>
      <c r="J476" s="285"/>
    </row>
    <row r="477" spans="1:10" s="133" customFormat="1" x14ac:dyDescent="0.4">
      <c r="A477" s="137"/>
      <c r="B477" s="136"/>
      <c r="C477" s="167" t="s">
        <v>11</v>
      </c>
      <c r="D477" s="167" t="s">
        <v>11</v>
      </c>
      <c r="E477" s="409" t="s">
        <v>1855</v>
      </c>
      <c r="F477" s="419">
        <v>7000</v>
      </c>
      <c r="G477" s="581"/>
      <c r="H477" s="418"/>
      <c r="I477" s="421"/>
      <c r="J477" s="285"/>
    </row>
    <row r="478" spans="1:10" s="133" customFormat="1" x14ac:dyDescent="0.4">
      <c r="A478" s="137"/>
      <c r="B478" s="136"/>
      <c r="C478" s="167" t="s">
        <v>11</v>
      </c>
      <c r="D478" s="167" t="s">
        <v>11</v>
      </c>
      <c r="E478" s="409" t="s">
        <v>1884</v>
      </c>
      <c r="F478" s="419">
        <v>58600</v>
      </c>
      <c r="G478" s="581"/>
      <c r="H478" s="418"/>
      <c r="I478" s="421"/>
      <c r="J478" s="285"/>
    </row>
    <row r="479" spans="1:10" s="133" customFormat="1" x14ac:dyDescent="0.4">
      <c r="A479" s="137"/>
      <c r="B479" s="136">
        <v>243286</v>
      </c>
      <c r="C479" s="167" t="s">
        <v>11</v>
      </c>
      <c r="D479" s="167" t="s">
        <v>11</v>
      </c>
      <c r="E479" s="409" t="s">
        <v>2042</v>
      </c>
      <c r="F479" s="419">
        <v>6000</v>
      </c>
      <c r="G479" s="581"/>
      <c r="H479" s="418"/>
      <c r="I479" s="421"/>
      <c r="J479" s="285"/>
    </row>
    <row r="480" spans="1:10" s="133" customFormat="1" x14ac:dyDescent="0.4">
      <c r="A480" s="137"/>
      <c r="B480" s="136"/>
      <c r="C480" s="167" t="s">
        <v>11</v>
      </c>
      <c r="D480" s="167" t="s">
        <v>11</v>
      </c>
      <c r="E480" s="409" t="s">
        <v>2043</v>
      </c>
      <c r="F480" s="419">
        <v>6000</v>
      </c>
      <c r="G480" s="581"/>
      <c r="H480" s="418"/>
      <c r="I480" s="421"/>
      <c r="J480" s="285"/>
    </row>
    <row r="481" spans="1:10" s="133" customFormat="1" x14ac:dyDescent="0.4">
      <c r="A481" s="137"/>
      <c r="B481" s="136">
        <v>243300</v>
      </c>
      <c r="C481" s="167" t="s">
        <v>11</v>
      </c>
      <c r="D481" s="167" t="s">
        <v>11</v>
      </c>
      <c r="E481" s="409" t="s">
        <v>2164</v>
      </c>
      <c r="F481" s="566">
        <v>7200</v>
      </c>
      <c r="G481" s="579"/>
      <c r="H481" s="552"/>
      <c r="I481" s="580"/>
      <c r="J481" s="285"/>
    </row>
    <row r="482" spans="1:10" s="133" customFormat="1" x14ac:dyDescent="0.4">
      <c r="A482" s="137"/>
      <c r="B482" s="136"/>
      <c r="C482" s="167" t="s">
        <v>11</v>
      </c>
      <c r="D482" s="167" t="s">
        <v>11</v>
      </c>
      <c r="E482" s="409" t="s">
        <v>2166</v>
      </c>
      <c r="F482" s="566">
        <v>6800</v>
      </c>
      <c r="G482" s="579"/>
      <c r="H482" s="552"/>
      <c r="I482" s="580"/>
      <c r="J482" s="285"/>
    </row>
    <row r="483" spans="1:10" s="133" customFormat="1" x14ac:dyDescent="0.4">
      <c r="A483" s="137"/>
      <c r="B483" s="136">
        <v>243328</v>
      </c>
      <c r="C483" s="167" t="s">
        <v>11</v>
      </c>
      <c r="D483" s="167" t="s">
        <v>11</v>
      </c>
      <c r="E483" s="409" t="s">
        <v>2490</v>
      </c>
      <c r="F483" s="566">
        <v>3300</v>
      </c>
      <c r="G483" s="579"/>
      <c r="H483" s="552"/>
      <c r="I483" s="580"/>
      <c r="J483" s="285"/>
    </row>
    <row r="484" spans="1:10" s="133" customFormat="1" x14ac:dyDescent="0.4">
      <c r="A484" s="137"/>
      <c r="B484" s="136"/>
      <c r="C484" s="167" t="s">
        <v>11</v>
      </c>
      <c r="D484" s="167" t="s">
        <v>11</v>
      </c>
      <c r="E484" s="409" t="s">
        <v>2499</v>
      </c>
      <c r="F484" s="566">
        <v>7500</v>
      </c>
      <c r="G484" s="579"/>
      <c r="H484" s="552"/>
      <c r="I484" s="580"/>
      <c r="J484" s="285"/>
    </row>
    <row r="485" spans="1:10" s="133" customFormat="1" x14ac:dyDescent="0.4">
      <c r="A485" s="137"/>
      <c r="B485" s="136"/>
      <c r="C485" s="167" t="s">
        <v>11</v>
      </c>
      <c r="D485" s="167" t="s">
        <v>11</v>
      </c>
      <c r="E485" s="409" t="s">
        <v>2542</v>
      </c>
      <c r="F485" s="566">
        <v>7000</v>
      </c>
      <c r="G485" s="579"/>
      <c r="H485" s="552"/>
      <c r="I485" s="580"/>
      <c r="J485" s="285"/>
    </row>
    <row r="486" spans="1:10" s="133" customFormat="1" x14ac:dyDescent="0.4">
      <c r="A486" s="137"/>
      <c r="B486" s="136">
        <v>243353</v>
      </c>
      <c r="C486" s="167" t="s">
        <v>11</v>
      </c>
      <c r="D486" s="167" t="s">
        <v>11</v>
      </c>
      <c r="E486" s="409" t="s">
        <v>2829</v>
      </c>
      <c r="F486" s="566">
        <v>33000</v>
      </c>
      <c r="G486" s="579"/>
      <c r="H486" s="552"/>
      <c r="I486" s="580"/>
      <c r="J486" s="285"/>
    </row>
    <row r="487" spans="1:10" s="133" customFormat="1" x14ac:dyDescent="0.4">
      <c r="A487" s="137"/>
      <c r="B487" s="136"/>
      <c r="C487" s="167" t="s">
        <v>11</v>
      </c>
      <c r="D487" s="167" t="s">
        <v>11</v>
      </c>
      <c r="E487" s="409" t="s">
        <v>2839</v>
      </c>
      <c r="F487" s="566">
        <v>16800</v>
      </c>
      <c r="G487" s="579"/>
      <c r="H487" s="552"/>
      <c r="I487" s="580"/>
      <c r="J487" s="285"/>
    </row>
    <row r="488" spans="1:10" s="133" customFormat="1" x14ac:dyDescent="0.4">
      <c r="A488" s="137"/>
      <c r="B488" s="136"/>
      <c r="C488" s="167" t="s">
        <v>11</v>
      </c>
      <c r="D488" s="167" t="s">
        <v>11</v>
      </c>
      <c r="E488" s="409" t="s">
        <v>2864</v>
      </c>
      <c r="F488" s="566">
        <v>1200</v>
      </c>
      <c r="G488" s="579"/>
      <c r="H488" s="552"/>
      <c r="I488" s="580"/>
      <c r="J488" s="285"/>
    </row>
    <row r="489" spans="1:10" s="133" customFormat="1" x14ac:dyDescent="0.4">
      <c r="A489" s="137"/>
      <c r="B489" s="136">
        <v>243368</v>
      </c>
      <c r="C489" s="167" t="s">
        <v>11</v>
      </c>
      <c r="D489" s="167" t="s">
        <v>11</v>
      </c>
      <c r="E489" s="409" t="s">
        <v>2949</v>
      </c>
      <c r="F489" s="566">
        <v>10000</v>
      </c>
      <c r="G489" s="579"/>
      <c r="H489" s="552"/>
      <c r="I489" s="580"/>
      <c r="J489" s="285"/>
    </row>
    <row r="490" spans="1:10" s="133" customFormat="1" x14ac:dyDescent="0.4">
      <c r="A490" s="137"/>
      <c r="B490" s="136"/>
      <c r="C490" s="167" t="s">
        <v>11</v>
      </c>
      <c r="D490" s="167" t="s">
        <v>11</v>
      </c>
      <c r="E490" s="409" t="s">
        <v>2963</v>
      </c>
      <c r="F490" s="566">
        <v>5000</v>
      </c>
      <c r="G490" s="579"/>
      <c r="H490" s="552"/>
      <c r="I490" s="580"/>
      <c r="J490" s="285"/>
    </row>
    <row r="491" spans="1:10" s="133" customFormat="1" x14ac:dyDescent="0.4">
      <c r="A491" s="137"/>
      <c r="B491" s="136">
        <v>243375</v>
      </c>
      <c r="C491" s="167" t="s">
        <v>11</v>
      </c>
      <c r="D491" s="167" t="s">
        <v>11</v>
      </c>
      <c r="E491" s="409" t="s">
        <v>3024</v>
      </c>
      <c r="F491" s="566">
        <v>4800</v>
      </c>
      <c r="G491" s="579"/>
      <c r="H491" s="552"/>
      <c r="I491" s="580"/>
      <c r="J491" s="285"/>
    </row>
    <row r="492" spans="1:10" s="133" customFormat="1" x14ac:dyDescent="0.4">
      <c r="A492" s="137"/>
      <c r="B492" s="136"/>
      <c r="C492" s="167" t="s">
        <v>11</v>
      </c>
      <c r="D492" s="167" t="s">
        <v>11</v>
      </c>
      <c r="E492" s="409" t="s">
        <v>3049</v>
      </c>
      <c r="F492" s="566">
        <v>7500</v>
      </c>
      <c r="G492" s="579"/>
      <c r="H492" s="552"/>
      <c r="I492" s="580"/>
      <c r="J492" s="285"/>
    </row>
    <row r="493" spans="1:10" s="133" customFormat="1" x14ac:dyDescent="0.4">
      <c r="A493" s="137"/>
      <c r="B493" s="136"/>
      <c r="C493" s="167" t="s">
        <v>11</v>
      </c>
      <c r="D493" s="167" t="s">
        <v>11</v>
      </c>
      <c r="E493" s="409"/>
      <c r="F493" s="566"/>
      <c r="G493" s="579"/>
      <c r="H493" s="552"/>
      <c r="I493" s="580"/>
      <c r="J493" s="285"/>
    </row>
    <row r="494" spans="1:10" s="133" customFormat="1" x14ac:dyDescent="0.4">
      <c r="A494" s="137"/>
      <c r="B494" s="136"/>
      <c r="C494" s="167" t="s">
        <v>11</v>
      </c>
      <c r="D494" s="167" t="s">
        <v>11</v>
      </c>
      <c r="E494" s="409"/>
      <c r="F494" s="566"/>
      <c r="G494" s="579"/>
      <c r="H494" s="552"/>
      <c r="I494" s="580"/>
      <c r="J494" s="285"/>
    </row>
    <row r="495" spans="1:10" s="133" customFormat="1" x14ac:dyDescent="0.4">
      <c r="A495" s="137"/>
      <c r="B495" s="136"/>
      <c r="C495" s="167"/>
      <c r="D495" s="167"/>
      <c r="E495" s="409"/>
      <c r="F495" s="566"/>
      <c r="G495" s="579"/>
      <c r="H495" s="552"/>
      <c r="I495" s="580"/>
      <c r="J495" s="285"/>
    </row>
    <row r="496" spans="1:10" s="133" customFormat="1" x14ac:dyDescent="0.4">
      <c r="A496" s="137"/>
      <c r="B496" s="136"/>
      <c r="C496" s="273"/>
      <c r="D496" s="273"/>
      <c r="E496" s="563"/>
      <c r="F496" s="566"/>
      <c r="G496" s="579"/>
      <c r="H496" s="552"/>
      <c r="I496" s="580"/>
      <c r="J496" s="285"/>
    </row>
    <row r="497" spans="1:13" s="128" customFormat="1" x14ac:dyDescent="0.4">
      <c r="A497" s="140">
        <v>15</v>
      </c>
      <c r="B497" s="142">
        <v>243172</v>
      </c>
      <c r="C497" s="167" t="s">
        <v>1036</v>
      </c>
      <c r="D497" s="167" t="s">
        <v>11</v>
      </c>
      <c r="E497" s="577">
        <v>8220444504</v>
      </c>
      <c r="F497" s="578">
        <v>30000</v>
      </c>
      <c r="G497" s="585">
        <v>243291</v>
      </c>
      <c r="H497" s="549" t="s">
        <v>2108</v>
      </c>
      <c r="I497" s="586" t="s">
        <v>487</v>
      </c>
      <c r="J497" s="166">
        <f>F497+F498+F499+F500+F501+F502+F503+F504+F505+F506+F507+F508+F510+F509</f>
        <v>306170</v>
      </c>
      <c r="M497" s="418"/>
    </row>
    <row r="498" spans="1:13" s="128" customFormat="1" x14ac:dyDescent="0.4">
      <c r="A498" s="140"/>
      <c r="B498" s="142">
        <v>243229</v>
      </c>
      <c r="C498" s="167" t="s">
        <v>11</v>
      </c>
      <c r="D498" s="167" t="s">
        <v>11</v>
      </c>
      <c r="E498" s="577">
        <v>8101394318</v>
      </c>
      <c r="F498" s="578">
        <v>26400</v>
      </c>
      <c r="G498" s="551" t="s">
        <v>11</v>
      </c>
      <c r="H498" s="549" t="s">
        <v>11</v>
      </c>
      <c r="I498" s="551" t="s">
        <v>11</v>
      </c>
      <c r="J498" s="166"/>
    </row>
    <row r="499" spans="1:13" s="128" customFormat="1" x14ac:dyDescent="0.4">
      <c r="A499" s="140"/>
      <c r="B499" s="142"/>
      <c r="C499" s="167" t="s">
        <v>11</v>
      </c>
      <c r="D499" s="167" t="s">
        <v>11</v>
      </c>
      <c r="E499" s="577">
        <v>8101396813</v>
      </c>
      <c r="F499" s="578">
        <v>24500</v>
      </c>
      <c r="G499" s="551" t="s">
        <v>11</v>
      </c>
      <c r="H499" s="549" t="s">
        <v>11</v>
      </c>
      <c r="I499" s="551" t="s">
        <v>11</v>
      </c>
      <c r="J499" s="166"/>
    </row>
    <row r="500" spans="1:13" s="128" customFormat="1" x14ac:dyDescent="0.4">
      <c r="A500" s="140"/>
      <c r="B500" s="142"/>
      <c r="C500" s="167" t="s">
        <v>11</v>
      </c>
      <c r="D500" s="167" t="s">
        <v>11</v>
      </c>
      <c r="E500" s="577">
        <v>8101401614</v>
      </c>
      <c r="F500" s="578">
        <v>13900</v>
      </c>
      <c r="G500" s="551" t="s">
        <v>11</v>
      </c>
      <c r="H500" s="549" t="s">
        <v>11</v>
      </c>
      <c r="I500" s="551" t="s">
        <v>11</v>
      </c>
      <c r="J500" s="166"/>
    </row>
    <row r="501" spans="1:13" s="128" customFormat="1" x14ac:dyDescent="0.4">
      <c r="A501" s="140"/>
      <c r="B501" s="142"/>
      <c r="C501" s="167" t="s">
        <v>11</v>
      </c>
      <c r="D501" s="167" t="s">
        <v>11</v>
      </c>
      <c r="E501" s="577">
        <v>8101346579</v>
      </c>
      <c r="F501" s="578">
        <v>4350</v>
      </c>
      <c r="G501" s="551" t="s">
        <v>11</v>
      </c>
      <c r="H501" s="549" t="s">
        <v>11</v>
      </c>
      <c r="I501" s="551" t="s">
        <v>11</v>
      </c>
      <c r="J501" s="166"/>
    </row>
    <row r="502" spans="1:13" s="128" customFormat="1" x14ac:dyDescent="0.4">
      <c r="A502" s="140"/>
      <c r="B502" s="142"/>
      <c r="C502" s="167" t="s">
        <v>11</v>
      </c>
      <c r="D502" s="167" t="s">
        <v>11</v>
      </c>
      <c r="E502" s="577">
        <v>8101302214</v>
      </c>
      <c r="F502" s="578">
        <v>6500</v>
      </c>
      <c r="G502" s="551" t="s">
        <v>11</v>
      </c>
      <c r="H502" s="549" t="s">
        <v>11</v>
      </c>
      <c r="I502" s="551" t="s">
        <v>11</v>
      </c>
      <c r="J502" s="166"/>
    </row>
    <row r="503" spans="1:13" s="128" customFormat="1" x14ac:dyDescent="0.4">
      <c r="A503" s="140"/>
      <c r="B503" s="142">
        <v>243250</v>
      </c>
      <c r="C503" s="167" t="s">
        <v>11</v>
      </c>
      <c r="D503" s="167" t="s">
        <v>11</v>
      </c>
      <c r="E503" s="577">
        <v>8101470296</v>
      </c>
      <c r="F503" s="578">
        <v>10000</v>
      </c>
      <c r="G503" s="551" t="s">
        <v>11</v>
      </c>
      <c r="H503" s="549" t="s">
        <v>11</v>
      </c>
      <c r="I503" s="551" t="s">
        <v>11</v>
      </c>
      <c r="J503" s="166"/>
    </row>
    <row r="504" spans="1:13" s="128" customFormat="1" x14ac:dyDescent="0.4">
      <c r="A504" s="140"/>
      <c r="B504" s="142">
        <v>242900</v>
      </c>
      <c r="C504" s="167" t="s">
        <v>11</v>
      </c>
      <c r="D504" s="167" t="s">
        <v>11</v>
      </c>
      <c r="E504" s="577">
        <v>8220608897</v>
      </c>
      <c r="F504" s="578">
        <v>87000</v>
      </c>
      <c r="G504" s="551" t="s">
        <v>11</v>
      </c>
      <c r="H504" s="549" t="s">
        <v>11</v>
      </c>
      <c r="I504" s="551" t="s">
        <v>11</v>
      </c>
      <c r="J504" s="166"/>
    </row>
    <row r="505" spans="1:13" s="128" customFormat="1" x14ac:dyDescent="0.4">
      <c r="A505" s="140"/>
      <c r="B505" s="142"/>
      <c r="C505" s="167" t="s">
        <v>11</v>
      </c>
      <c r="D505" s="167" t="s">
        <v>11</v>
      </c>
      <c r="E505" s="577">
        <v>8101543811</v>
      </c>
      <c r="F505" s="578">
        <v>11120</v>
      </c>
      <c r="G505" s="551" t="s">
        <v>11</v>
      </c>
      <c r="H505" s="549" t="s">
        <v>11</v>
      </c>
      <c r="I505" s="551" t="s">
        <v>11</v>
      </c>
      <c r="J505" s="166"/>
    </row>
    <row r="506" spans="1:13" s="128" customFormat="1" x14ac:dyDescent="0.4">
      <c r="A506" s="140"/>
      <c r="B506" s="142"/>
      <c r="C506" s="167" t="s">
        <v>11</v>
      </c>
      <c r="D506" s="167" t="s">
        <v>11</v>
      </c>
      <c r="E506" s="549" t="s">
        <v>1800</v>
      </c>
      <c r="F506" s="578">
        <v>22500</v>
      </c>
      <c r="G506" s="551" t="s">
        <v>11</v>
      </c>
      <c r="H506" s="549" t="s">
        <v>11</v>
      </c>
      <c r="I506" s="551" t="s">
        <v>11</v>
      </c>
      <c r="J506" s="166"/>
    </row>
    <row r="507" spans="1:13" s="128" customFormat="1" x14ac:dyDescent="0.4">
      <c r="A507" s="140"/>
      <c r="B507" s="142"/>
      <c r="C507" s="167" t="s">
        <v>11</v>
      </c>
      <c r="D507" s="167" t="s">
        <v>11</v>
      </c>
      <c r="E507" s="549" t="s">
        <v>1804</v>
      </c>
      <c r="F507" s="578">
        <v>6900</v>
      </c>
      <c r="G507" s="551" t="s">
        <v>11</v>
      </c>
      <c r="H507" s="549" t="s">
        <v>11</v>
      </c>
      <c r="I507" s="551" t="s">
        <v>11</v>
      </c>
      <c r="J507" s="166"/>
    </row>
    <row r="508" spans="1:13" s="128" customFormat="1" x14ac:dyDescent="0.4">
      <c r="A508" s="140"/>
      <c r="B508" s="142">
        <v>243277</v>
      </c>
      <c r="C508" s="167" t="s">
        <v>11</v>
      </c>
      <c r="D508" s="167" t="s">
        <v>11</v>
      </c>
      <c r="E508" s="549" t="s">
        <v>1830</v>
      </c>
      <c r="F508" s="578">
        <v>36000</v>
      </c>
      <c r="G508" s="551" t="s">
        <v>11</v>
      </c>
      <c r="H508" s="549" t="s">
        <v>11</v>
      </c>
      <c r="I508" s="551" t="s">
        <v>11</v>
      </c>
      <c r="J508" s="166"/>
    </row>
    <row r="509" spans="1:13" s="128" customFormat="1" x14ac:dyDescent="0.4">
      <c r="A509" s="140"/>
      <c r="B509" s="142"/>
      <c r="C509" s="167" t="s">
        <v>11</v>
      </c>
      <c r="D509" s="167" t="s">
        <v>11</v>
      </c>
      <c r="E509" s="549" t="s">
        <v>1840</v>
      </c>
      <c r="F509" s="578">
        <v>12000</v>
      </c>
      <c r="G509" s="551" t="s">
        <v>11</v>
      </c>
      <c r="H509" s="549" t="s">
        <v>11</v>
      </c>
      <c r="I509" s="551" t="s">
        <v>11</v>
      </c>
      <c r="J509" s="166"/>
    </row>
    <row r="510" spans="1:13" s="128" customFormat="1" x14ac:dyDescent="0.4">
      <c r="A510" s="140"/>
      <c r="B510" s="142"/>
      <c r="C510" s="167" t="s">
        <v>11</v>
      </c>
      <c r="D510" s="167" t="s">
        <v>11</v>
      </c>
      <c r="E510" s="549" t="s">
        <v>1842</v>
      </c>
      <c r="F510" s="578">
        <v>15000</v>
      </c>
      <c r="G510" s="551" t="s">
        <v>11</v>
      </c>
      <c r="H510" s="549" t="s">
        <v>11</v>
      </c>
      <c r="I510" s="551" t="s">
        <v>11</v>
      </c>
      <c r="J510" s="166"/>
    </row>
    <row r="511" spans="1:13" s="128" customFormat="1" x14ac:dyDescent="0.4">
      <c r="A511" s="140"/>
      <c r="B511" s="142">
        <v>243328</v>
      </c>
      <c r="C511" s="167" t="s">
        <v>11</v>
      </c>
      <c r="D511" s="167" t="s">
        <v>11</v>
      </c>
      <c r="E511" s="418" t="s">
        <v>2502</v>
      </c>
      <c r="F511" s="419">
        <v>13900</v>
      </c>
      <c r="G511" s="581"/>
      <c r="H511" s="418"/>
      <c r="I511" s="421" t="s">
        <v>2503</v>
      </c>
      <c r="J511" s="166"/>
    </row>
    <row r="512" spans="1:13" s="128" customFormat="1" x14ac:dyDescent="0.4">
      <c r="A512" s="140"/>
      <c r="B512" s="142"/>
      <c r="C512" s="167" t="s">
        <v>11</v>
      </c>
      <c r="D512" s="167" t="s">
        <v>11</v>
      </c>
      <c r="E512" s="418" t="s">
        <v>2504</v>
      </c>
      <c r="F512" s="419">
        <v>30000</v>
      </c>
      <c r="G512" s="581"/>
      <c r="H512" s="418"/>
      <c r="I512" s="421" t="s">
        <v>2505</v>
      </c>
      <c r="J512" s="166"/>
    </row>
    <row r="513" spans="1:10" s="128" customFormat="1" x14ac:dyDescent="0.4">
      <c r="A513" s="140"/>
      <c r="B513" s="142"/>
      <c r="C513" s="167" t="s">
        <v>11</v>
      </c>
      <c r="D513" s="167" t="s">
        <v>11</v>
      </c>
      <c r="E513" s="418" t="s">
        <v>2515</v>
      </c>
      <c r="F513" s="419">
        <v>5800</v>
      </c>
      <c r="G513" s="581"/>
      <c r="H513" s="418"/>
      <c r="I513" s="421" t="s">
        <v>2516</v>
      </c>
      <c r="J513" s="166"/>
    </row>
    <row r="514" spans="1:10" s="128" customFormat="1" x14ac:dyDescent="0.4">
      <c r="A514" s="140"/>
      <c r="B514" s="142">
        <v>243353</v>
      </c>
      <c r="C514" s="167" t="s">
        <v>11</v>
      </c>
      <c r="D514" s="167" t="s">
        <v>11</v>
      </c>
      <c r="E514" s="418" t="s">
        <v>2741</v>
      </c>
      <c r="F514" s="419">
        <v>4500</v>
      </c>
      <c r="G514" s="581"/>
      <c r="H514" s="418"/>
      <c r="I514" s="421"/>
      <c r="J514" s="166"/>
    </row>
    <row r="515" spans="1:10" s="128" customFormat="1" x14ac:dyDescent="0.4">
      <c r="A515" s="140"/>
      <c r="B515" s="142"/>
      <c r="C515" s="167" t="s">
        <v>11</v>
      </c>
      <c r="D515" s="167" t="s">
        <v>11</v>
      </c>
      <c r="E515" s="418" t="s">
        <v>2817</v>
      </c>
      <c r="F515" s="419">
        <v>16680</v>
      </c>
      <c r="G515" s="581"/>
      <c r="H515" s="418"/>
      <c r="I515" s="421" t="s">
        <v>2818</v>
      </c>
      <c r="J515" s="166"/>
    </row>
    <row r="516" spans="1:10" s="128" customFormat="1" x14ac:dyDescent="0.4">
      <c r="A516" s="140"/>
      <c r="B516" s="142"/>
      <c r="C516" s="167" t="s">
        <v>11</v>
      </c>
      <c r="D516" s="167" t="s">
        <v>11</v>
      </c>
      <c r="E516" s="418" t="s">
        <v>2870</v>
      </c>
      <c r="F516" s="419">
        <v>30000</v>
      </c>
      <c r="G516" s="581"/>
      <c r="H516" s="418"/>
      <c r="I516" s="421" t="s">
        <v>2871</v>
      </c>
      <c r="J516" s="166"/>
    </row>
    <row r="517" spans="1:10" s="128" customFormat="1" x14ac:dyDescent="0.4">
      <c r="A517" s="140"/>
      <c r="B517" s="142"/>
      <c r="C517" s="167" t="s">
        <v>11</v>
      </c>
      <c r="D517" s="167" t="s">
        <v>11</v>
      </c>
      <c r="E517" s="418" t="s">
        <v>2973</v>
      </c>
      <c r="F517" s="419">
        <v>17976</v>
      </c>
      <c r="G517" s="581"/>
      <c r="H517" s="418"/>
      <c r="I517" s="421" t="s">
        <v>2974</v>
      </c>
      <c r="J517" s="166"/>
    </row>
    <row r="518" spans="1:10" s="128" customFormat="1" x14ac:dyDescent="0.4">
      <c r="A518" s="140"/>
      <c r="B518" s="142"/>
      <c r="C518" s="167"/>
      <c r="D518" s="167"/>
      <c r="E518" s="418"/>
      <c r="F518" s="419"/>
      <c r="G518" s="581"/>
      <c r="H518" s="418"/>
      <c r="I518" s="421"/>
      <c r="J518" s="166"/>
    </row>
    <row r="519" spans="1:10" s="128" customFormat="1" x14ac:dyDescent="0.4">
      <c r="A519" s="167"/>
      <c r="B519" s="277"/>
      <c r="C519" s="167"/>
      <c r="D519" s="167"/>
      <c r="E519" s="548"/>
      <c r="F519" s="575"/>
      <c r="G519" s="576"/>
      <c r="H519" s="548"/>
      <c r="I519" s="582"/>
      <c r="J519" s="166"/>
    </row>
    <row r="520" spans="1:10" s="272" customFormat="1" x14ac:dyDescent="0.4">
      <c r="A520" s="140">
        <v>17</v>
      </c>
      <c r="B520" s="142">
        <v>243172</v>
      </c>
      <c r="C520" s="140" t="s">
        <v>1062</v>
      </c>
      <c r="D520" s="140" t="s">
        <v>11</v>
      </c>
      <c r="E520" s="545" t="s">
        <v>417</v>
      </c>
      <c r="F520" s="564">
        <v>2200</v>
      </c>
      <c r="G520" s="574">
        <v>243228</v>
      </c>
      <c r="H520" s="545" t="s">
        <v>1219</v>
      </c>
      <c r="I520" s="562" t="s">
        <v>487</v>
      </c>
      <c r="J520" s="289">
        <f>F520+F521+F522+F523+F524+F525+F526+F527+F528+F529+F530+F531+F532+F533+F534+F535</f>
        <v>142800</v>
      </c>
    </row>
    <row r="521" spans="1:10" s="272" customFormat="1" x14ac:dyDescent="0.4">
      <c r="A521" s="140"/>
      <c r="B521" s="142"/>
      <c r="C521" s="140" t="s">
        <v>11</v>
      </c>
      <c r="D521" s="140" t="s">
        <v>11</v>
      </c>
      <c r="E521" s="545" t="s">
        <v>420</v>
      </c>
      <c r="F521" s="564">
        <v>14000</v>
      </c>
      <c r="G521" s="544" t="s">
        <v>11</v>
      </c>
      <c r="H521" s="544" t="s">
        <v>11</v>
      </c>
      <c r="I521" s="544" t="s">
        <v>11</v>
      </c>
      <c r="J521" s="289"/>
    </row>
    <row r="522" spans="1:10" s="272" customFormat="1" x14ac:dyDescent="0.4">
      <c r="A522" s="140"/>
      <c r="B522" s="142"/>
      <c r="C522" s="140" t="s">
        <v>11</v>
      </c>
      <c r="D522" s="140" t="s">
        <v>11</v>
      </c>
      <c r="E522" s="545" t="s">
        <v>423</v>
      </c>
      <c r="F522" s="564">
        <v>4080</v>
      </c>
      <c r="G522" s="544" t="s">
        <v>11</v>
      </c>
      <c r="H522" s="544" t="s">
        <v>11</v>
      </c>
      <c r="I522" s="544" t="s">
        <v>11</v>
      </c>
      <c r="J522" s="289"/>
    </row>
    <row r="523" spans="1:10" s="272" customFormat="1" x14ac:dyDescent="0.4">
      <c r="A523" s="140"/>
      <c r="B523" s="142">
        <v>243229</v>
      </c>
      <c r="C523" s="140" t="s">
        <v>11</v>
      </c>
      <c r="D523" s="140" t="s">
        <v>11</v>
      </c>
      <c r="E523" s="545" t="s">
        <v>1032</v>
      </c>
      <c r="F523" s="564">
        <v>13000</v>
      </c>
      <c r="G523" s="544">
        <v>243270</v>
      </c>
      <c r="H523" s="545">
        <v>53664238</v>
      </c>
      <c r="I523" s="544" t="s">
        <v>11</v>
      </c>
      <c r="J523" s="289"/>
    </row>
    <row r="524" spans="1:10" s="272" customFormat="1" x14ac:dyDescent="0.4">
      <c r="A524" s="140"/>
      <c r="B524" s="142"/>
      <c r="C524" s="140" t="s">
        <v>11</v>
      </c>
      <c r="D524" s="140" t="s">
        <v>11</v>
      </c>
      <c r="E524" s="545" t="s">
        <v>1061</v>
      </c>
      <c r="F524" s="564">
        <v>5900</v>
      </c>
      <c r="G524" s="544" t="s">
        <v>11</v>
      </c>
      <c r="H524" s="544" t="s">
        <v>11</v>
      </c>
      <c r="I524" s="544" t="s">
        <v>11</v>
      </c>
      <c r="J524" s="289"/>
    </row>
    <row r="525" spans="1:10" s="272" customFormat="1" x14ac:dyDescent="0.4">
      <c r="A525" s="140"/>
      <c r="B525" s="142"/>
      <c r="C525" s="140" t="s">
        <v>11</v>
      </c>
      <c r="D525" s="140" t="s">
        <v>11</v>
      </c>
      <c r="E525" s="545" t="s">
        <v>1063</v>
      </c>
      <c r="F525" s="564">
        <v>5900</v>
      </c>
      <c r="G525" s="544" t="s">
        <v>11</v>
      </c>
      <c r="H525" s="544" t="s">
        <v>11</v>
      </c>
      <c r="I525" s="544" t="s">
        <v>11</v>
      </c>
      <c r="J525" s="289"/>
    </row>
    <row r="526" spans="1:10" s="272" customFormat="1" x14ac:dyDescent="0.4">
      <c r="A526" s="140"/>
      <c r="B526" s="142"/>
      <c r="C526" s="140" t="s">
        <v>11</v>
      </c>
      <c r="D526" s="140" t="s">
        <v>11</v>
      </c>
      <c r="E526" s="545" t="s">
        <v>1064</v>
      </c>
      <c r="F526" s="564">
        <v>24000</v>
      </c>
      <c r="G526" s="544" t="s">
        <v>11</v>
      </c>
      <c r="H526" s="544" t="s">
        <v>11</v>
      </c>
      <c r="I526" s="544" t="s">
        <v>11</v>
      </c>
      <c r="J526" s="289"/>
    </row>
    <row r="527" spans="1:10" s="272" customFormat="1" x14ac:dyDescent="0.4">
      <c r="A527" s="140"/>
      <c r="B527" s="142"/>
      <c r="C527" s="140" t="s">
        <v>11</v>
      </c>
      <c r="D527" s="140" t="s">
        <v>11</v>
      </c>
      <c r="E527" s="545" t="s">
        <v>1070</v>
      </c>
      <c r="F527" s="564">
        <v>13000</v>
      </c>
      <c r="G527" s="544" t="s">
        <v>11</v>
      </c>
      <c r="H527" s="544" t="s">
        <v>11</v>
      </c>
      <c r="I527" s="544" t="s">
        <v>11</v>
      </c>
      <c r="J527" s="289"/>
    </row>
    <row r="528" spans="1:10" s="272" customFormat="1" x14ac:dyDescent="0.4">
      <c r="A528" s="140"/>
      <c r="B528" s="142">
        <v>243265</v>
      </c>
      <c r="C528" s="140" t="s">
        <v>11</v>
      </c>
      <c r="D528" s="140" t="s">
        <v>11</v>
      </c>
      <c r="E528" s="545" t="s">
        <v>1510</v>
      </c>
      <c r="F528" s="564">
        <v>6750</v>
      </c>
      <c r="G528" s="544" t="s">
        <v>11</v>
      </c>
      <c r="H528" s="544" t="s">
        <v>11</v>
      </c>
      <c r="I528" s="544" t="s">
        <v>11</v>
      </c>
      <c r="J528" s="289"/>
    </row>
    <row r="529" spans="1:10" s="272" customFormat="1" x14ac:dyDescent="0.4">
      <c r="A529" s="140"/>
      <c r="B529" s="142"/>
      <c r="C529" s="140" t="s">
        <v>11</v>
      </c>
      <c r="D529" s="140" t="s">
        <v>11</v>
      </c>
      <c r="E529" s="545" t="s">
        <v>1511</v>
      </c>
      <c r="F529" s="564">
        <v>6720</v>
      </c>
      <c r="G529" s="544" t="s">
        <v>11</v>
      </c>
      <c r="H529" s="544" t="s">
        <v>11</v>
      </c>
      <c r="I529" s="544" t="s">
        <v>11</v>
      </c>
      <c r="J529" s="289"/>
    </row>
    <row r="530" spans="1:10" s="272" customFormat="1" x14ac:dyDescent="0.4">
      <c r="A530" s="140"/>
      <c r="B530" s="142"/>
      <c r="C530" s="140" t="s">
        <v>11</v>
      </c>
      <c r="D530" s="140" t="s">
        <v>11</v>
      </c>
      <c r="E530" s="545" t="s">
        <v>1516</v>
      </c>
      <c r="F530" s="564">
        <v>7500</v>
      </c>
      <c r="G530" s="544" t="s">
        <v>11</v>
      </c>
      <c r="H530" s="544" t="s">
        <v>11</v>
      </c>
      <c r="I530" s="544" t="s">
        <v>11</v>
      </c>
      <c r="J530" s="289"/>
    </row>
    <row r="531" spans="1:10" s="272" customFormat="1" x14ac:dyDescent="0.4">
      <c r="A531" s="140"/>
      <c r="B531" s="142"/>
      <c r="C531" s="140" t="s">
        <v>11</v>
      </c>
      <c r="D531" s="140" t="s">
        <v>11</v>
      </c>
      <c r="E531" s="545" t="s">
        <v>1523</v>
      </c>
      <c r="F531" s="564">
        <v>7500</v>
      </c>
      <c r="G531" s="544" t="s">
        <v>11</v>
      </c>
      <c r="H531" s="544" t="s">
        <v>11</v>
      </c>
      <c r="I531" s="544" t="s">
        <v>11</v>
      </c>
      <c r="J531" s="289"/>
    </row>
    <row r="532" spans="1:10" s="272" customFormat="1" x14ac:dyDescent="0.4">
      <c r="A532" s="140"/>
      <c r="B532" s="142">
        <v>243277</v>
      </c>
      <c r="C532" s="140" t="s">
        <v>11</v>
      </c>
      <c r="D532" s="140" t="s">
        <v>11</v>
      </c>
      <c r="E532" s="545" t="s">
        <v>1838</v>
      </c>
      <c r="F532" s="564">
        <v>7000</v>
      </c>
      <c r="G532" s="544">
        <v>243291</v>
      </c>
      <c r="H532" s="545" t="s">
        <v>2104</v>
      </c>
      <c r="I532" s="544" t="s">
        <v>11</v>
      </c>
      <c r="J532" s="289"/>
    </row>
    <row r="533" spans="1:10" s="272" customFormat="1" x14ac:dyDescent="0.4">
      <c r="A533" s="140"/>
      <c r="B533" s="142"/>
      <c r="C533" s="140" t="s">
        <v>11</v>
      </c>
      <c r="D533" s="140" t="s">
        <v>11</v>
      </c>
      <c r="E533" s="545" t="s">
        <v>1867</v>
      </c>
      <c r="F533" s="564">
        <v>16000</v>
      </c>
      <c r="G533" s="544" t="s">
        <v>11</v>
      </c>
      <c r="H533" s="544" t="s">
        <v>11</v>
      </c>
      <c r="I533" s="544" t="s">
        <v>11</v>
      </c>
      <c r="J533" s="289"/>
    </row>
    <row r="534" spans="1:10" s="272" customFormat="1" x14ac:dyDescent="0.4">
      <c r="A534" s="140"/>
      <c r="B534" s="142">
        <v>243286</v>
      </c>
      <c r="C534" s="140" t="s">
        <v>11</v>
      </c>
      <c r="D534" s="140" t="s">
        <v>11</v>
      </c>
      <c r="E534" s="545" t="s">
        <v>2041</v>
      </c>
      <c r="F534" s="564">
        <v>2250</v>
      </c>
      <c r="G534" s="544" t="s">
        <v>11</v>
      </c>
      <c r="H534" s="544" t="s">
        <v>11</v>
      </c>
      <c r="I534" s="544" t="s">
        <v>11</v>
      </c>
      <c r="J534" s="289"/>
    </row>
    <row r="535" spans="1:10" s="272" customFormat="1" x14ac:dyDescent="0.4">
      <c r="A535" s="140"/>
      <c r="B535" s="142"/>
      <c r="C535" s="140" t="s">
        <v>11</v>
      </c>
      <c r="D535" s="140" t="s">
        <v>11</v>
      </c>
      <c r="E535" s="545" t="s">
        <v>805</v>
      </c>
      <c r="F535" s="564">
        <v>7000</v>
      </c>
      <c r="G535" s="574">
        <v>243207</v>
      </c>
      <c r="H535" s="545" t="s">
        <v>806</v>
      </c>
      <c r="I535" s="562" t="s">
        <v>825</v>
      </c>
      <c r="J535" s="289">
        <f>F535</f>
        <v>7000</v>
      </c>
    </row>
    <row r="536" spans="1:10" s="272" customFormat="1" x14ac:dyDescent="0.4">
      <c r="A536" s="140"/>
      <c r="B536" s="142">
        <v>243325</v>
      </c>
      <c r="C536" s="140" t="s">
        <v>11</v>
      </c>
      <c r="D536" s="140" t="s">
        <v>11</v>
      </c>
      <c r="E536" s="552" t="s">
        <v>2424</v>
      </c>
      <c r="F536" s="566">
        <v>14000</v>
      </c>
      <c r="G536" s="584"/>
      <c r="H536" s="552"/>
      <c r="I536" s="580"/>
      <c r="J536" s="289"/>
    </row>
    <row r="537" spans="1:10" s="272" customFormat="1" x14ac:dyDescent="0.4">
      <c r="A537" s="140"/>
      <c r="B537" s="142">
        <v>243354</v>
      </c>
      <c r="C537" s="140" t="s">
        <v>11</v>
      </c>
      <c r="D537" s="140" t="s">
        <v>11</v>
      </c>
      <c r="E537" s="552" t="s">
        <v>2803</v>
      </c>
      <c r="F537" s="566">
        <v>3200</v>
      </c>
      <c r="G537" s="584"/>
      <c r="H537" s="552"/>
      <c r="I537" s="580"/>
      <c r="J537" s="289"/>
    </row>
    <row r="538" spans="1:10" s="272" customFormat="1" x14ac:dyDescent="0.4">
      <c r="A538" s="140"/>
      <c r="B538" s="142"/>
      <c r="C538" s="140" t="s">
        <v>11</v>
      </c>
      <c r="D538" s="140" t="s">
        <v>11</v>
      </c>
      <c r="E538" s="552" t="s">
        <v>2824</v>
      </c>
      <c r="F538" s="566">
        <v>10080</v>
      </c>
      <c r="G538" s="584"/>
      <c r="H538" s="552"/>
      <c r="I538" s="580"/>
      <c r="J538" s="289"/>
    </row>
    <row r="539" spans="1:10" s="272" customFormat="1" x14ac:dyDescent="0.4">
      <c r="A539" s="140"/>
      <c r="B539" s="142"/>
      <c r="C539" s="140" t="s">
        <v>11</v>
      </c>
      <c r="D539" s="140" t="s">
        <v>11</v>
      </c>
      <c r="E539" s="552" t="s">
        <v>2825</v>
      </c>
      <c r="F539" s="566">
        <v>10080</v>
      </c>
      <c r="G539" s="584"/>
      <c r="H539" s="552"/>
      <c r="I539" s="580"/>
      <c r="J539" s="289"/>
    </row>
    <row r="540" spans="1:10" s="272" customFormat="1" x14ac:dyDescent="0.4">
      <c r="A540" s="140"/>
      <c r="B540" s="142"/>
      <c r="C540" s="140" t="s">
        <v>11</v>
      </c>
      <c r="D540" s="140" t="s">
        <v>11</v>
      </c>
      <c r="E540" s="552" t="s">
        <v>2869</v>
      </c>
      <c r="F540" s="566">
        <v>2160</v>
      </c>
      <c r="G540" s="584"/>
      <c r="H540" s="552"/>
      <c r="I540" s="580"/>
      <c r="J540" s="289"/>
    </row>
    <row r="541" spans="1:10" s="272" customFormat="1" x14ac:dyDescent="0.4">
      <c r="A541" s="140"/>
      <c r="B541" s="142">
        <v>243375</v>
      </c>
      <c r="C541" s="140" t="s">
        <v>11</v>
      </c>
      <c r="D541" s="140" t="s">
        <v>11</v>
      </c>
      <c r="E541" s="552" t="s">
        <v>3023</v>
      </c>
      <c r="F541" s="566">
        <v>9220</v>
      </c>
      <c r="G541" s="584"/>
      <c r="H541" s="552"/>
      <c r="I541" s="580"/>
      <c r="J541" s="289"/>
    </row>
    <row r="542" spans="1:10" s="272" customFormat="1" x14ac:dyDescent="0.4">
      <c r="A542" s="140"/>
      <c r="B542" s="142"/>
      <c r="C542" s="140" t="s">
        <v>11</v>
      </c>
      <c r="D542" s="140" t="s">
        <v>11</v>
      </c>
      <c r="E542" s="552" t="s">
        <v>3032</v>
      </c>
      <c r="F542" s="566">
        <v>7650</v>
      </c>
      <c r="G542" s="584"/>
      <c r="H542" s="552"/>
      <c r="I542" s="580"/>
      <c r="J542" s="289"/>
    </row>
    <row r="543" spans="1:10" s="272" customFormat="1" x14ac:dyDescent="0.4">
      <c r="A543" s="140"/>
      <c r="B543" s="142"/>
      <c r="C543" s="140" t="s">
        <v>11</v>
      </c>
      <c r="D543" s="140" t="s">
        <v>11</v>
      </c>
      <c r="E543" s="552" t="s">
        <v>3047</v>
      </c>
      <c r="F543" s="566">
        <v>8100</v>
      </c>
      <c r="G543" s="584"/>
      <c r="H543" s="552"/>
      <c r="I543" s="580"/>
      <c r="J543" s="289"/>
    </row>
    <row r="544" spans="1:10" s="272" customFormat="1" x14ac:dyDescent="0.4">
      <c r="A544" s="140"/>
      <c r="B544" s="142"/>
      <c r="C544" s="140"/>
      <c r="D544" s="140"/>
      <c r="E544" s="552"/>
      <c r="F544" s="566"/>
      <c r="G544" s="584"/>
      <c r="H544" s="552"/>
      <c r="I544" s="580"/>
      <c r="J544" s="289"/>
    </row>
    <row r="545" spans="1:10" s="272" customFormat="1" x14ac:dyDescent="0.4">
      <c r="A545" s="140"/>
      <c r="B545" s="142"/>
      <c r="C545" s="140"/>
      <c r="D545" s="140"/>
      <c r="E545" s="552"/>
      <c r="F545" s="566"/>
      <c r="G545" s="584"/>
      <c r="H545" s="552"/>
      <c r="I545" s="580"/>
      <c r="J545" s="289"/>
    </row>
    <row r="546" spans="1:10" s="272" customFormat="1" x14ac:dyDescent="0.4">
      <c r="A546" s="140">
        <v>18</v>
      </c>
      <c r="B546" s="142">
        <v>243328</v>
      </c>
      <c r="C546" s="140" t="s">
        <v>2528</v>
      </c>
      <c r="D546" s="140" t="s">
        <v>11</v>
      </c>
      <c r="E546" s="552" t="s">
        <v>2529</v>
      </c>
      <c r="F546" s="566">
        <v>2200</v>
      </c>
      <c r="G546" s="584"/>
      <c r="H546" s="552"/>
      <c r="I546" s="580"/>
      <c r="J546" s="289"/>
    </row>
    <row r="547" spans="1:10" s="272" customFormat="1" x14ac:dyDescent="0.4">
      <c r="A547" s="140"/>
      <c r="B547" s="142"/>
      <c r="C547" s="140"/>
      <c r="D547" s="140"/>
      <c r="E547" s="552"/>
      <c r="F547" s="566"/>
      <c r="G547" s="584"/>
      <c r="H547" s="552"/>
      <c r="I547" s="580"/>
      <c r="J547" s="289"/>
    </row>
    <row r="548" spans="1:10" s="272" customFormat="1" x14ac:dyDescent="0.4">
      <c r="A548" s="140"/>
      <c r="B548" s="142"/>
      <c r="C548" s="140"/>
      <c r="D548" s="140"/>
      <c r="E548" s="552"/>
      <c r="F548" s="566"/>
      <c r="G548" s="584"/>
      <c r="H548" s="552"/>
      <c r="I548" s="580"/>
      <c r="J548" s="289"/>
    </row>
    <row r="549" spans="1:10" s="272" customFormat="1" x14ac:dyDescent="0.4">
      <c r="A549" s="140">
        <v>18</v>
      </c>
      <c r="B549" s="142">
        <v>243250</v>
      </c>
      <c r="C549" s="140" t="s">
        <v>1360</v>
      </c>
      <c r="D549" s="140" t="s">
        <v>11</v>
      </c>
      <c r="E549" s="549" t="s">
        <v>1361</v>
      </c>
      <c r="F549" s="578">
        <v>11000</v>
      </c>
      <c r="G549" s="585">
        <v>243270</v>
      </c>
      <c r="H549" s="549" t="s">
        <v>1792</v>
      </c>
      <c r="I549" s="586" t="s">
        <v>487</v>
      </c>
      <c r="J549" s="289">
        <f>F549</f>
        <v>11000</v>
      </c>
    </row>
    <row r="550" spans="1:10" s="272" customFormat="1" x14ac:dyDescent="0.4">
      <c r="A550" s="140"/>
      <c r="B550" s="142"/>
      <c r="C550" s="140" t="s">
        <v>11</v>
      </c>
      <c r="D550" s="140" t="s">
        <v>11</v>
      </c>
      <c r="E550" s="552" t="s">
        <v>2168</v>
      </c>
      <c r="F550" s="566">
        <v>7500</v>
      </c>
      <c r="G550" s="584"/>
      <c r="H550" s="552"/>
      <c r="I550" s="580"/>
      <c r="J550" s="289"/>
    </row>
    <row r="551" spans="1:10" s="272" customFormat="1" x14ac:dyDescent="0.4">
      <c r="A551" s="140"/>
      <c r="B551" s="142"/>
      <c r="C551" s="140" t="s">
        <v>11</v>
      </c>
      <c r="D551" s="140" t="s">
        <v>11</v>
      </c>
      <c r="E551" s="552" t="s">
        <v>2737</v>
      </c>
      <c r="F551" s="566">
        <v>11000</v>
      </c>
      <c r="G551" s="584"/>
      <c r="H551" s="552"/>
      <c r="I551" s="580"/>
      <c r="J551" s="289"/>
    </row>
    <row r="552" spans="1:10" s="272" customFormat="1" x14ac:dyDescent="0.4">
      <c r="A552" s="140"/>
      <c r="B552" s="142"/>
      <c r="C552" s="140"/>
      <c r="D552" s="140"/>
      <c r="E552" s="552"/>
      <c r="F552" s="566"/>
      <c r="G552" s="584"/>
      <c r="H552" s="552"/>
      <c r="I552" s="580"/>
      <c r="J552" s="289"/>
    </row>
    <row r="553" spans="1:10" s="272" customFormat="1" x14ac:dyDescent="0.4">
      <c r="A553" s="140"/>
      <c r="B553" s="142"/>
      <c r="C553" s="140"/>
      <c r="D553" s="140"/>
      <c r="E553" s="418"/>
      <c r="F553" s="419"/>
      <c r="G553" s="420"/>
      <c r="H553" s="418"/>
      <c r="I553" s="421"/>
      <c r="J553" s="289"/>
    </row>
    <row r="554" spans="1:10" s="272" customFormat="1" x14ac:dyDescent="0.4">
      <c r="A554" s="140">
        <v>19</v>
      </c>
      <c r="B554" s="142">
        <v>243172</v>
      </c>
      <c r="C554" s="140" t="s">
        <v>440</v>
      </c>
      <c r="D554" s="140" t="s">
        <v>11</v>
      </c>
      <c r="E554" s="545" t="s">
        <v>441</v>
      </c>
      <c r="F554" s="564">
        <v>66500</v>
      </c>
      <c r="G554" s="574">
        <v>243201</v>
      </c>
      <c r="H554" s="545" t="s">
        <v>1256</v>
      </c>
      <c r="I554" s="562" t="s">
        <v>487</v>
      </c>
      <c r="J554" s="289">
        <f>F554+F555+F556+F557+F558+F559</f>
        <v>343300</v>
      </c>
    </row>
    <row r="555" spans="1:10" s="272" customFormat="1" x14ac:dyDescent="0.4">
      <c r="A555" s="140"/>
      <c r="B555" s="142">
        <v>243229</v>
      </c>
      <c r="C555" s="140" t="s">
        <v>11</v>
      </c>
      <c r="D555" s="140" t="s">
        <v>11</v>
      </c>
      <c r="E555" s="545" t="s">
        <v>1091</v>
      </c>
      <c r="F555" s="564">
        <v>77200</v>
      </c>
      <c r="G555" s="544">
        <v>243258</v>
      </c>
      <c r="H555" s="545">
        <v>53664162</v>
      </c>
      <c r="I555" s="544" t="s">
        <v>11</v>
      </c>
      <c r="J555" s="289"/>
    </row>
    <row r="556" spans="1:10" s="272" customFormat="1" x14ac:dyDescent="0.4">
      <c r="A556" s="140"/>
      <c r="B556" s="142"/>
      <c r="C556" s="140" t="s">
        <v>11</v>
      </c>
      <c r="D556" s="140" t="s">
        <v>11</v>
      </c>
      <c r="E556" s="545" t="s">
        <v>1334</v>
      </c>
      <c r="F556" s="564">
        <v>24000</v>
      </c>
      <c r="G556" s="544" t="s">
        <v>11</v>
      </c>
      <c r="H556" s="544" t="s">
        <v>11</v>
      </c>
      <c r="I556" s="544" t="s">
        <v>11</v>
      </c>
      <c r="J556" s="289"/>
    </row>
    <row r="557" spans="1:10" s="272" customFormat="1" x14ac:dyDescent="0.4">
      <c r="A557" s="140"/>
      <c r="B557" s="142">
        <v>242900</v>
      </c>
      <c r="C557" s="140" t="s">
        <v>11</v>
      </c>
      <c r="D557" s="140" t="s">
        <v>11</v>
      </c>
      <c r="E557" s="411" t="s">
        <v>1482</v>
      </c>
      <c r="F557" s="412">
        <v>53200</v>
      </c>
      <c r="G557" s="544">
        <v>243333</v>
      </c>
      <c r="H557" s="544"/>
      <c r="I557" s="544" t="s">
        <v>11</v>
      </c>
      <c r="J557" s="289"/>
    </row>
    <row r="558" spans="1:10" s="272" customFormat="1" x14ac:dyDescent="0.4">
      <c r="A558" s="140"/>
      <c r="B558" s="142">
        <v>243277</v>
      </c>
      <c r="C558" s="140" t="s">
        <v>11</v>
      </c>
      <c r="D558" s="140" t="s">
        <v>11</v>
      </c>
      <c r="E558" s="411" t="s">
        <v>1853</v>
      </c>
      <c r="F558" s="412">
        <v>39900</v>
      </c>
      <c r="G558" s="544" t="s">
        <v>11</v>
      </c>
      <c r="H558" s="544" t="s">
        <v>11</v>
      </c>
      <c r="I558" s="544" t="s">
        <v>11</v>
      </c>
      <c r="J558" s="289"/>
    </row>
    <row r="559" spans="1:10" s="272" customFormat="1" x14ac:dyDescent="0.4">
      <c r="A559" s="140"/>
      <c r="B559" s="142"/>
      <c r="C559" s="140" t="s">
        <v>11</v>
      </c>
      <c r="D559" s="140" t="s">
        <v>11</v>
      </c>
      <c r="E559" s="411" t="s">
        <v>1892</v>
      </c>
      <c r="F559" s="412">
        <v>82500</v>
      </c>
      <c r="G559" s="544" t="s">
        <v>11</v>
      </c>
      <c r="H559" s="544" t="s">
        <v>11</v>
      </c>
      <c r="I559" s="544" t="s">
        <v>11</v>
      </c>
      <c r="J559" s="289"/>
    </row>
    <row r="560" spans="1:10" s="272" customFormat="1" x14ac:dyDescent="0.4">
      <c r="A560" s="140"/>
      <c r="B560" s="142">
        <v>243368</v>
      </c>
      <c r="C560" s="140" t="s">
        <v>11</v>
      </c>
      <c r="D560" s="140" t="s">
        <v>11</v>
      </c>
      <c r="E560" s="418" t="s">
        <v>2950</v>
      </c>
      <c r="F560" s="419">
        <v>99800</v>
      </c>
      <c r="G560" s="420"/>
      <c r="H560" s="418"/>
      <c r="I560" s="421"/>
      <c r="J560" s="289"/>
    </row>
    <row r="561" spans="1:10" s="272" customFormat="1" x14ac:dyDescent="0.4">
      <c r="A561" s="140"/>
      <c r="B561" s="142"/>
      <c r="C561" s="140"/>
      <c r="D561" s="140"/>
      <c r="E561" s="418"/>
      <c r="F561" s="419"/>
      <c r="G561" s="420"/>
      <c r="H561" s="418"/>
      <c r="I561" s="421"/>
      <c r="J561" s="289"/>
    </row>
    <row r="562" spans="1:10" s="272" customFormat="1" x14ac:dyDescent="0.4">
      <c r="A562" s="140"/>
      <c r="B562" s="142"/>
      <c r="C562" s="140"/>
      <c r="D562" s="140"/>
      <c r="E562" s="418"/>
      <c r="F562" s="419"/>
      <c r="G562" s="420"/>
      <c r="H562" s="418"/>
      <c r="I562" s="421"/>
      <c r="J562" s="289"/>
    </row>
    <row r="563" spans="1:10" s="272" customFormat="1" x14ac:dyDescent="0.4">
      <c r="A563" s="140">
        <v>20</v>
      </c>
      <c r="B563" s="142">
        <v>243172</v>
      </c>
      <c r="C563" s="140" t="s">
        <v>471</v>
      </c>
      <c r="D563" s="140" t="s">
        <v>11</v>
      </c>
      <c r="E563" s="545" t="s">
        <v>472</v>
      </c>
      <c r="F563" s="564">
        <v>15000</v>
      </c>
      <c r="G563" s="574">
        <v>243231</v>
      </c>
      <c r="H563" s="545" t="s">
        <v>1233</v>
      </c>
      <c r="I563" s="562" t="s">
        <v>487</v>
      </c>
      <c r="J563" s="289">
        <f>F563+F564+F565+F566+F567+F568+F569+F570+F571+F572</f>
        <v>140020</v>
      </c>
    </row>
    <row r="564" spans="1:10" s="272" customFormat="1" x14ac:dyDescent="0.4">
      <c r="A564" s="140"/>
      <c r="B564" s="142"/>
      <c r="C564" s="140" t="s">
        <v>11</v>
      </c>
      <c r="D564" s="140" t="s">
        <v>11</v>
      </c>
      <c r="E564" s="545" t="s">
        <v>473</v>
      </c>
      <c r="F564" s="564">
        <v>29600</v>
      </c>
      <c r="G564" s="544" t="s">
        <v>11</v>
      </c>
      <c r="H564" s="544" t="s">
        <v>11</v>
      </c>
      <c r="I564" s="544" t="s">
        <v>11</v>
      </c>
      <c r="J564" s="289"/>
    </row>
    <row r="565" spans="1:10" s="272" customFormat="1" x14ac:dyDescent="0.4">
      <c r="A565" s="140"/>
      <c r="B565" s="142"/>
      <c r="C565" s="140" t="s">
        <v>11</v>
      </c>
      <c r="D565" s="140" t="s">
        <v>11</v>
      </c>
      <c r="E565" s="545" t="s">
        <v>474</v>
      </c>
      <c r="F565" s="564">
        <v>15140</v>
      </c>
      <c r="G565" s="544" t="s">
        <v>11</v>
      </c>
      <c r="H565" s="544" t="s">
        <v>11</v>
      </c>
      <c r="I565" s="544" t="s">
        <v>11</v>
      </c>
      <c r="J565" s="289"/>
    </row>
    <row r="566" spans="1:10" s="272" customFormat="1" x14ac:dyDescent="0.4">
      <c r="A566" s="140"/>
      <c r="B566" s="142"/>
      <c r="C566" s="140" t="s">
        <v>11</v>
      </c>
      <c r="D566" s="140" t="s">
        <v>11</v>
      </c>
      <c r="E566" s="545" t="s">
        <v>475</v>
      </c>
      <c r="F566" s="564">
        <v>3480</v>
      </c>
      <c r="G566" s="544" t="s">
        <v>11</v>
      </c>
      <c r="H566" s="544" t="s">
        <v>11</v>
      </c>
      <c r="I566" s="544" t="s">
        <v>11</v>
      </c>
      <c r="J566" s="289"/>
    </row>
    <row r="567" spans="1:10" s="272" customFormat="1" x14ac:dyDescent="0.4">
      <c r="A567" s="140"/>
      <c r="B567" s="142"/>
      <c r="C567" s="140" t="s">
        <v>11</v>
      </c>
      <c r="D567" s="140" t="s">
        <v>11</v>
      </c>
      <c r="E567" s="545" t="s">
        <v>476</v>
      </c>
      <c r="F567" s="564">
        <v>15900</v>
      </c>
      <c r="G567" s="544" t="s">
        <v>11</v>
      </c>
      <c r="H567" s="544" t="s">
        <v>11</v>
      </c>
      <c r="I567" s="544" t="s">
        <v>11</v>
      </c>
      <c r="J567" s="289"/>
    </row>
    <row r="568" spans="1:10" s="272" customFormat="1" x14ac:dyDescent="0.4">
      <c r="A568" s="140"/>
      <c r="B568" s="142">
        <v>243229</v>
      </c>
      <c r="C568" s="140" t="s">
        <v>11</v>
      </c>
      <c r="D568" s="140" t="s">
        <v>11</v>
      </c>
      <c r="E568" s="545" t="s">
        <v>1060</v>
      </c>
      <c r="F568" s="564">
        <v>5800</v>
      </c>
      <c r="G568" s="544" t="s">
        <v>11</v>
      </c>
      <c r="H568" s="544" t="s">
        <v>11</v>
      </c>
      <c r="I568" s="544" t="s">
        <v>11</v>
      </c>
      <c r="J568" s="289"/>
    </row>
    <row r="569" spans="1:10" s="272" customFormat="1" x14ac:dyDescent="0.4">
      <c r="A569" s="140"/>
      <c r="B569" s="142"/>
      <c r="C569" s="140" t="s">
        <v>11</v>
      </c>
      <c r="D569" s="140" t="s">
        <v>11</v>
      </c>
      <c r="E569" s="545" t="s">
        <v>1069</v>
      </c>
      <c r="F569" s="564">
        <v>13200</v>
      </c>
      <c r="G569" s="544" t="s">
        <v>11</v>
      </c>
      <c r="H569" s="544" t="s">
        <v>11</v>
      </c>
      <c r="I569" s="544" t="s">
        <v>11</v>
      </c>
      <c r="J569" s="289"/>
    </row>
    <row r="570" spans="1:10" s="272" customFormat="1" x14ac:dyDescent="0.4">
      <c r="A570" s="140"/>
      <c r="B570" s="142">
        <v>243250</v>
      </c>
      <c r="C570" s="140" t="s">
        <v>11</v>
      </c>
      <c r="D570" s="140" t="s">
        <v>11</v>
      </c>
      <c r="E570" s="545" t="s">
        <v>1366</v>
      </c>
      <c r="F570" s="564">
        <v>14700</v>
      </c>
      <c r="G570" s="544">
        <v>243290</v>
      </c>
      <c r="H570" s="545">
        <v>53664353</v>
      </c>
      <c r="I570" s="544" t="s">
        <v>11</v>
      </c>
      <c r="J570" s="289"/>
    </row>
    <row r="571" spans="1:10" s="272" customFormat="1" x14ac:dyDescent="0.4">
      <c r="A571" s="140"/>
      <c r="B571" s="142">
        <v>242900</v>
      </c>
      <c r="C571" s="140" t="s">
        <v>11</v>
      </c>
      <c r="D571" s="140" t="s">
        <v>11</v>
      </c>
      <c r="E571" s="545" t="s">
        <v>1568</v>
      </c>
      <c r="F571" s="564">
        <v>13200</v>
      </c>
      <c r="G571" s="544" t="s">
        <v>11</v>
      </c>
      <c r="H571" s="544" t="s">
        <v>11</v>
      </c>
      <c r="I571" s="544" t="s">
        <v>11</v>
      </c>
      <c r="J571" s="289"/>
    </row>
    <row r="572" spans="1:10" s="272" customFormat="1" x14ac:dyDescent="0.4">
      <c r="A572" s="140"/>
      <c r="B572" s="142">
        <v>243277</v>
      </c>
      <c r="C572" s="140" t="s">
        <v>11</v>
      </c>
      <c r="D572" s="140" t="s">
        <v>11</v>
      </c>
      <c r="E572" s="545" t="s">
        <v>1890</v>
      </c>
      <c r="F572" s="564">
        <v>14000</v>
      </c>
      <c r="G572" s="544" t="s">
        <v>11</v>
      </c>
      <c r="H572" s="544" t="s">
        <v>11</v>
      </c>
      <c r="I572" s="544" t="s">
        <v>11</v>
      </c>
      <c r="J572" s="289"/>
    </row>
    <row r="573" spans="1:10" s="272" customFormat="1" x14ac:dyDescent="0.4">
      <c r="A573" s="140"/>
      <c r="B573" s="142">
        <v>243325</v>
      </c>
      <c r="C573" s="140" t="s">
        <v>11</v>
      </c>
      <c r="D573" s="140" t="s">
        <v>11</v>
      </c>
      <c r="E573" s="418" t="s">
        <v>2407</v>
      </c>
      <c r="F573" s="419">
        <v>11410</v>
      </c>
      <c r="G573" s="420"/>
      <c r="H573" s="418"/>
      <c r="I573" s="421"/>
      <c r="J573" s="289"/>
    </row>
    <row r="574" spans="1:10" s="272" customFormat="1" x14ac:dyDescent="0.4">
      <c r="A574" s="140"/>
      <c r="B574" s="142"/>
      <c r="C574" s="140" t="s">
        <v>11</v>
      </c>
      <c r="D574" s="140" t="s">
        <v>11</v>
      </c>
      <c r="E574" s="418" t="s">
        <v>2400</v>
      </c>
      <c r="F574" s="419">
        <v>5300</v>
      </c>
      <c r="G574" s="420"/>
      <c r="H574" s="418"/>
      <c r="I574" s="421"/>
      <c r="J574" s="289"/>
    </row>
    <row r="575" spans="1:10" s="272" customFormat="1" x14ac:dyDescent="0.4">
      <c r="A575" s="140"/>
      <c r="B575" s="142"/>
      <c r="C575" s="140" t="s">
        <v>11</v>
      </c>
      <c r="D575" s="140" t="s">
        <v>11</v>
      </c>
      <c r="E575" s="418" t="s">
        <v>2409</v>
      </c>
      <c r="F575" s="419">
        <v>2400</v>
      </c>
      <c r="G575" s="420"/>
      <c r="H575" s="418"/>
      <c r="I575" s="421"/>
      <c r="J575" s="289"/>
    </row>
    <row r="576" spans="1:10" s="272" customFormat="1" x14ac:dyDescent="0.4">
      <c r="A576" s="140"/>
      <c r="B576" s="142">
        <v>243354</v>
      </c>
      <c r="C576" s="140" t="s">
        <v>11</v>
      </c>
      <c r="D576" s="140" t="s">
        <v>11</v>
      </c>
      <c r="E576" s="418" t="s">
        <v>2837</v>
      </c>
      <c r="F576" s="419">
        <v>22500</v>
      </c>
      <c r="G576" s="420"/>
      <c r="H576" s="418"/>
      <c r="I576" s="421"/>
      <c r="J576" s="289"/>
    </row>
    <row r="577" spans="1:10" s="272" customFormat="1" x14ac:dyDescent="0.4">
      <c r="A577" s="140"/>
      <c r="B577" s="142"/>
      <c r="C577" s="140" t="s">
        <v>11</v>
      </c>
      <c r="D577" s="140" t="s">
        <v>11</v>
      </c>
      <c r="E577" s="418" t="s">
        <v>1588</v>
      </c>
      <c r="F577" s="419">
        <v>39000</v>
      </c>
      <c r="G577" s="420"/>
      <c r="H577" s="418"/>
      <c r="I577" s="421"/>
      <c r="J577" s="289"/>
    </row>
    <row r="578" spans="1:10" s="272" customFormat="1" x14ac:dyDescent="0.4">
      <c r="A578" s="140"/>
      <c r="B578" s="142"/>
      <c r="C578" s="140" t="s">
        <v>11</v>
      </c>
      <c r="D578" s="140" t="s">
        <v>11</v>
      </c>
      <c r="E578" s="418"/>
      <c r="F578" s="419"/>
      <c r="G578" s="420"/>
      <c r="H578" s="418"/>
      <c r="I578" s="421"/>
      <c r="J578" s="289"/>
    </row>
    <row r="579" spans="1:10" s="272" customFormat="1" x14ac:dyDescent="0.4">
      <c r="A579" s="140"/>
      <c r="B579" s="142"/>
      <c r="C579" s="140" t="s">
        <v>11</v>
      </c>
      <c r="D579" s="140" t="s">
        <v>11</v>
      </c>
      <c r="E579" s="418"/>
      <c r="F579" s="419"/>
      <c r="G579" s="420"/>
      <c r="H579" s="418"/>
      <c r="I579" s="421"/>
      <c r="J579" s="289"/>
    </row>
    <row r="580" spans="1:10" s="272" customFormat="1" x14ac:dyDescent="0.4">
      <c r="A580" s="140"/>
      <c r="B580" s="142"/>
      <c r="C580" s="140"/>
      <c r="D580" s="140"/>
      <c r="E580" s="418"/>
      <c r="F580" s="419"/>
      <c r="G580" s="420"/>
      <c r="H580" s="418"/>
      <c r="I580" s="421"/>
      <c r="J580" s="289"/>
    </row>
    <row r="581" spans="1:10" s="272" customFormat="1" x14ac:dyDescent="0.4">
      <c r="A581" s="140"/>
      <c r="B581" s="142"/>
      <c r="C581" s="140"/>
      <c r="D581" s="140"/>
      <c r="E581" s="418"/>
      <c r="F581" s="419"/>
      <c r="G581" s="420"/>
      <c r="H581" s="418"/>
      <c r="I581" s="421"/>
      <c r="J581" s="289"/>
    </row>
    <row r="582" spans="1:10" s="272" customFormat="1" x14ac:dyDescent="0.4">
      <c r="A582" s="140">
        <v>21</v>
      </c>
      <c r="B582" s="142">
        <v>243265</v>
      </c>
      <c r="C582" s="140" t="s">
        <v>1575</v>
      </c>
      <c r="D582" s="140" t="s">
        <v>11</v>
      </c>
      <c r="E582" s="549" t="s">
        <v>1576</v>
      </c>
      <c r="F582" s="578">
        <v>9700</v>
      </c>
      <c r="G582" s="585">
        <v>243290</v>
      </c>
      <c r="H582" s="549" t="s">
        <v>2102</v>
      </c>
      <c r="I582" s="586" t="s">
        <v>487</v>
      </c>
      <c r="J582" s="289">
        <f>F582</f>
        <v>9700</v>
      </c>
    </row>
    <row r="583" spans="1:10" s="272" customFormat="1" x14ac:dyDescent="0.4">
      <c r="A583" s="140"/>
      <c r="B583" s="142"/>
      <c r="C583" s="140"/>
      <c r="D583" s="140"/>
      <c r="E583" s="418"/>
      <c r="F583" s="419"/>
      <c r="G583" s="420"/>
      <c r="H583" s="418"/>
      <c r="I583" s="421"/>
      <c r="J583" s="289"/>
    </row>
    <row r="584" spans="1:10" s="272" customFormat="1" x14ac:dyDescent="0.4">
      <c r="A584" s="140"/>
      <c r="B584" s="142"/>
      <c r="C584" s="140"/>
      <c r="D584" s="140"/>
      <c r="E584" s="418"/>
      <c r="F584" s="419"/>
      <c r="G584" s="420"/>
      <c r="H584" s="418"/>
      <c r="I584" s="421"/>
      <c r="J584" s="289"/>
    </row>
    <row r="585" spans="1:10" s="272" customFormat="1" x14ac:dyDescent="0.4">
      <c r="A585" s="140">
        <v>22</v>
      </c>
      <c r="B585" s="142">
        <v>243172</v>
      </c>
      <c r="C585" s="140" t="s">
        <v>424</v>
      </c>
      <c r="D585" s="140" t="s">
        <v>11</v>
      </c>
      <c r="E585" s="545" t="s">
        <v>425</v>
      </c>
      <c r="F585" s="564">
        <v>3338.4</v>
      </c>
      <c r="G585" s="574">
        <v>243207</v>
      </c>
      <c r="H585" s="545">
        <v>52410607</v>
      </c>
      <c r="I585" s="562" t="s">
        <v>487</v>
      </c>
      <c r="J585" s="289">
        <f>F585+F586+F587+F588+F589+F590+F591</f>
        <v>86595.5</v>
      </c>
    </row>
    <row r="586" spans="1:10" s="272" customFormat="1" x14ac:dyDescent="0.4">
      <c r="A586" s="140"/>
      <c r="B586" s="142">
        <v>243229</v>
      </c>
      <c r="C586" s="140" t="s">
        <v>11</v>
      </c>
      <c r="D586" s="140" t="s">
        <v>11</v>
      </c>
      <c r="E586" s="545" t="s">
        <v>1033</v>
      </c>
      <c r="F586" s="564">
        <v>10111.5</v>
      </c>
      <c r="G586" s="574">
        <v>243237</v>
      </c>
      <c r="H586" s="545" t="s">
        <v>1245</v>
      </c>
      <c r="I586" s="562" t="s">
        <v>487</v>
      </c>
      <c r="J586" s="289"/>
    </row>
    <row r="587" spans="1:10" s="272" customFormat="1" x14ac:dyDescent="0.4">
      <c r="A587" s="140"/>
      <c r="B587" s="142">
        <v>243250</v>
      </c>
      <c r="C587" s="140" t="s">
        <v>11</v>
      </c>
      <c r="D587" s="140" t="s">
        <v>11</v>
      </c>
      <c r="E587" s="545" t="s">
        <v>1356</v>
      </c>
      <c r="F587" s="564">
        <v>16050</v>
      </c>
      <c r="G587" s="574">
        <v>243270</v>
      </c>
      <c r="H587" s="545" t="s">
        <v>1798</v>
      </c>
      <c r="I587" s="562" t="s">
        <v>487</v>
      </c>
      <c r="J587" s="289"/>
    </row>
    <row r="588" spans="1:10" s="272" customFormat="1" x14ac:dyDescent="0.4">
      <c r="A588" s="140"/>
      <c r="B588" s="142"/>
      <c r="C588" s="140" t="s">
        <v>11</v>
      </c>
      <c r="D588" s="140" t="s">
        <v>11</v>
      </c>
      <c r="E588" s="545" t="s">
        <v>1571</v>
      </c>
      <c r="F588" s="564">
        <v>8988</v>
      </c>
      <c r="G588" s="544" t="s">
        <v>11</v>
      </c>
      <c r="H588" s="545" t="s">
        <v>11</v>
      </c>
      <c r="I588" s="544" t="s">
        <v>11</v>
      </c>
      <c r="J588" s="289"/>
    </row>
    <row r="589" spans="1:10" s="272" customFormat="1" x14ac:dyDescent="0.4">
      <c r="A589" s="140"/>
      <c r="B589" s="142"/>
      <c r="C589" s="140" t="s">
        <v>11</v>
      </c>
      <c r="D589" s="140" t="s">
        <v>11</v>
      </c>
      <c r="E589" s="545" t="s">
        <v>1582</v>
      </c>
      <c r="F589" s="564">
        <v>32100</v>
      </c>
      <c r="G589" s="544" t="s">
        <v>11</v>
      </c>
      <c r="H589" s="545" t="s">
        <v>11</v>
      </c>
      <c r="I589" s="544" t="s">
        <v>11</v>
      </c>
      <c r="J589" s="289"/>
    </row>
    <row r="590" spans="1:10" s="272" customFormat="1" x14ac:dyDescent="0.4">
      <c r="A590" s="140"/>
      <c r="B590" s="142">
        <v>243277</v>
      </c>
      <c r="C590" s="140" t="s">
        <v>11</v>
      </c>
      <c r="D590" s="140" t="s">
        <v>11</v>
      </c>
      <c r="E590" s="545" t="s">
        <v>1808</v>
      </c>
      <c r="F590" s="564">
        <v>5007.6000000000004</v>
      </c>
      <c r="G590" s="544">
        <v>243332</v>
      </c>
      <c r="H590" s="545" t="s">
        <v>2572</v>
      </c>
      <c r="I590" s="544" t="s">
        <v>11</v>
      </c>
      <c r="J590" s="289"/>
    </row>
    <row r="591" spans="1:10" s="272" customFormat="1" x14ac:dyDescent="0.4">
      <c r="A591" s="140"/>
      <c r="B591" s="142">
        <v>243328</v>
      </c>
      <c r="C591" s="140" t="s">
        <v>11</v>
      </c>
      <c r="D591" s="140" t="s">
        <v>11</v>
      </c>
      <c r="E591" s="545" t="s">
        <v>2519</v>
      </c>
      <c r="F591" s="564">
        <v>11000</v>
      </c>
      <c r="G591" s="544" t="s">
        <v>11</v>
      </c>
      <c r="H591" s="545" t="s">
        <v>11</v>
      </c>
      <c r="I591" s="544" t="s">
        <v>11</v>
      </c>
      <c r="J591" s="289"/>
    </row>
    <row r="592" spans="1:10" s="272" customFormat="1" x14ac:dyDescent="0.4">
      <c r="A592" s="140"/>
      <c r="B592" s="142">
        <v>243355</v>
      </c>
      <c r="C592" s="140"/>
      <c r="D592" s="140"/>
      <c r="E592" s="552" t="s">
        <v>2858</v>
      </c>
      <c r="F592" s="566">
        <v>5007.6000000000004</v>
      </c>
      <c r="G592" s="554"/>
      <c r="H592" s="552"/>
      <c r="I592" s="554"/>
      <c r="J592" s="289"/>
    </row>
    <row r="593" spans="1:10" s="272" customFormat="1" x14ac:dyDescent="0.4">
      <c r="A593" s="140"/>
      <c r="B593" s="142"/>
      <c r="C593" s="140"/>
      <c r="D593" s="140"/>
      <c r="E593" s="552"/>
      <c r="F593" s="566"/>
      <c r="G593" s="554"/>
      <c r="H593" s="552"/>
      <c r="I593" s="554"/>
      <c r="J593" s="289"/>
    </row>
    <row r="594" spans="1:10" s="272" customFormat="1" x14ac:dyDescent="0.4">
      <c r="A594" s="140"/>
      <c r="B594" s="142"/>
      <c r="C594" s="140"/>
      <c r="D594" s="140"/>
      <c r="E594" s="552"/>
      <c r="F594" s="566"/>
      <c r="G594" s="554"/>
      <c r="H594" s="552"/>
      <c r="I594" s="554"/>
      <c r="J594" s="289"/>
    </row>
    <row r="595" spans="1:10" s="272" customFormat="1" x14ac:dyDescent="0.4">
      <c r="A595" s="140"/>
      <c r="B595" s="142"/>
      <c r="C595" s="140"/>
      <c r="D595" s="140"/>
      <c r="E595" s="552"/>
      <c r="F595" s="566"/>
      <c r="G595" s="554"/>
      <c r="H595" s="552"/>
      <c r="I595" s="554"/>
      <c r="J595" s="289"/>
    </row>
    <row r="596" spans="1:10" s="272" customFormat="1" x14ac:dyDescent="0.4">
      <c r="A596" s="140"/>
      <c r="B596" s="142"/>
      <c r="C596" s="140"/>
      <c r="D596" s="140"/>
      <c r="E596" s="418"/>
      <c r="F596" s="419"/>
      <c r="G596" s="420"/>
      <c r="H596" s="418"/>
      <c r="I596" s="421"/>
      <c r="J596" s="289"/>
    </row>
    <row r="597" spans="1:10" s="272" customFormat="1" x14ac:dyDescent="0.4">
      <c r="A597" s="140">
        <v>23</v>
      </c>
      <c r="B597" s="142">
        <v>243172</v>
      </c>
      <c r="C597" s="187" t="s">
        <v>431</v>
      </c>
      <c r="D597" s="140" t="s">
        <v>11</v>
      </c>
      <c r="E597" s="545" t="s">
        <v>432</v>
      </c>
      <c r="F597" s="564">
        <v>32100</v>
      </c>
      <c r="G597" s="574">
        <v>243182</v>
      </c>
      <c r="H597" s="545" t="s">
        <v>1161</v>
      </c>
      <c r="I597" s="562" t="s">
        <v>487</v>
      </c>
      <c r="J597" s="289">
        <f>F597+F598+F599+F600+F601+F602+F603+F604+F605+F606+F607+F608+F609+F610+F611+F612+F613+F614+F615+F616+F617+F618+F619+F620+F621+F622+F623+F624+F625+F626</f>
        <v>2517080</v>
      </c>
    </row>
    <row r="598" spans="1:10" s="272" customFormat="1" x14ac:dyDescent="0.4">
      <c r="A598" s="140"/>
      <c r="B598" s="142"/>
      <c r="C598" s="140" t="s">
        <v>11</v>
      </c>
      <c r="D598" s="140" t="s">
        <v>11</v>
      </c>
      <c r="E598" s="545" t="s">
        <v>445</v>
      </c>
      <c r="F598" s="564">
        <v>15500</v>
      </c>
      <c r="G598" s="544" t="s">
        <v>11</v>
      </c>
      <c r="H598" s="545" t="s">
        <v>11</v>
      </c>
      <c r="I598" s="544" t="s">
        <v>11</v>
      </c>
      <c r="J598" s="289"/>
    </row>
    <row r="599" spans="1:10" s="272" customFormat="1" x14ac:dyDescent="0.4">
      <c r="A599" s="140"/>
      <c r="B599" s="142"/>
      <c r="C599" s="140" t="s">
        <v>11</v>
      </c>
      <c r="D599" s="140" t="s">
        <v>11</v>
      </c>
      <c r="E599" s="545" t="s">
        <v>488</v>
      </c>
      <c r="F599" s="564">
        <v>15600</v>
      </c>
      <c r="G599" s="544" t="s">
        <v>11</v>
      </c>
      <c r="H599" s="545" t="s">
        <v>11</v>
      </c>
      <c r="I599" s="544" t="s">
        <v>11</v>
      </c>
      <c r="J599" s="289"/>
    </row>
    <row r="600" spans="1:10" s="272" customFormat="1" x14ac:dyDescent="0.4">
      <c r="A600" s="140"/>
      <c r="B600" s="142"/>
      <c r="C600" s="140" t="s">
        <v>11</v>
      </c>
      <c r="D600" s="140" t="s">
        <v>11</v>
      </c>
      <c r="E600" s="545" t="s">
        <v>491</v>
      </c>
      <c r="F600" s="564">
        <v>12600</v>
      </c>
      <c r="G600" s="544" t="s">
        <v>11</v>
      </c>
      <c r="H600" s="545" t="s">
        <v>11</v>
      </c>
      <c r="I600" s="544" t="s">
        <v>11</v>
      </c>
      <c r="J600" s="289"/>
    </row>
    <row r="601" spans="1:10" s="272" customFormat="1" x14ac:dyDescent="0.4">
      <c r="A601" s="140"/>
      <c r="B601" s="142"/>
      <c r="C601" s="140" t="s">
        <v>11</v>
      </c>
      <c r="D601" s="140" t="s">
        <v>11</v>
      </c>
      <c r="E601" s="545" t="s">
        <v>489</v>
      </c>
      <c r="F601" s="564">
        <v>60000</v>
      </c>
      <c r="G601" s="544" t="s">
        <v>11</v>
      </c>
      <c r="H601" s="545" t="s">
        <v>11</v>
      </c>
      <c r="I601" s="544" t="s">
        <v>11</v>
      </c>
      <c r="J601" s="289"/>
    </row>
    <row r="602" spans="1:10" s="272" customFormat="1" x14ac:dyDescent="0.4">
      <c r="A602" s="140"/>
      <c r="B602" s="142"/>
      <c r="C602" s="140" t="s">
        <v>11</v>
      </c>
      <c r="D602" s="140" t="s">
        <v>11</v>
      </c>
      <c r="E602" s="545" t="s">
        <v>490</v>
      </c>
      <c r="F602" s="564">
        <v>13940</v>
      </c>
      <c r="G602" s="544" t="s">
        <v>11</v>
      </c>
      <c r="H602" s="545" t="s">
        <v>11</v>
      </c>
      <c r="I602" s="544" t="s">
        <v>11</v>
      </c>
      <c r="J602" s="289"/>
    </row>
    <row r="603" spans="1:10" s="272" customFormat="1" x14ac:dyDescent="0.4">
      <c r="A603" s="140"/>
      <c r="B603" s="142"/>
      <c r="C603" s="140" t="s">
        <v>11</v>
      </c>
      <c r="D603" s="140" t="s">
        <v>11</v>
      </c>
      <c r="E603" s="545" t="s">
        <v>676</v>
      </c>
      <c r="F603" s="564">
        <v>216800</v>
      </c>
      <c r="G603" s="544">
        <v>243207</v>
      </c>
      <c r="H603" s="545">
        <v>52410605</v>
      </c>
      <c r="I603" s="544" t="s">
        <v>487</v>
      </c>
      <c r="J603" s="289"/>
    </row>
    <row r="604" spans="1:10" s="272" customFormat="1" x14ac:dyDescent="0.4">
      <c r="A604" s="140"/>
      <c r="B604" s="142"/>
      <c r="C604" s="140" t="s">
        <v>11</v>
      </c>
      <c r="D604" s="140" t="s">
        <v>11</v>
      </c>
      <c r="E604" s="545" t="s">
        <v>677</v>
      </c>
      <c r="F604" s="564">
        <v>126000</v>
      </c>
      <c r="G604" s="544" t="s">
        <v>11</v>
      </c>
      <c r="H604" s="545" t="s">
        <v>11</v>
      </c>
      <c r="I604" s="544" t="s">
        <v>11</v>
      </c>
      <c r="J604" s="289"/>
    </row>
    <row r="605" spans="1:10" s="272" customFormat="1" x14ac:dyDescent="0.4">
      <c r="A605" s="140"/>
      <c r="B605" s="142"/>
      <c r="C605" s="140" t="s">
        <v>11</v>
      </c>
      <c r="D605" s="140" t="s">
        <v>11</v>
      </c>
      <c r="E605" s="545" t="s">
        <v>678</v>
      </c>
      <c r="F605" s="564">
        <v>318000</v>
      </c>
      <c r="G605" s="544" t="s">
        <v>11</v>
      </c>
      <c r="H605" s="545" t="s">
        <v>11</v>
      </c>
      <c r="I605" s="544" t="s">
        <v>11</v>
      </c>
      <c r="J605" s="289"/>
    </row>
    <row r="606" spans="1:10" s="272" customFormat="1" x14ac:dyDescent="0.4">
      <c r="A606" s="140"/>
      <c r="B606" s="142"/>
      <c r="C606" s="140" t="s">
        <v>11</v>
      </c>
      <c r="D606" s="140" t="s">
        <v>11</v>
      </c>
      <c r="E606" s="545" t="s">
        <v>679</v>
      </c>
      <c r="F606" s="564">
        <v>129000</v>
      </c>
      <c r="G606" s="544" t="s">
        <v>11</v>
      </c>
      <c r="H606" s="545" t="s">
        <v>11</v>
      </c>
      <c r="I606" s="544" t="s">
        <v>11</v>
      </c>
      <c r="J606" s="289"/>
    </row>
    <row r="607" spans="1:10" s="272" customFormat="1" x14ac:dyDescent="0.4">
      <c r="A607" s="140"/>
      <c r="B607" s="142"/>
      <c r="C607" s="140" t="s">
        <v>11</v>
      </c>
      <c r="D607" s="140" t="s">
        <v>11</v>
      </c>
      <c r="E607" s="545" t="s">
        <v>680</v>
      </c>
      <c r="F607" s="564">
        <v>165350</v>
      </c>
      <c r="G607" s="544" t="s">
        <v>11</v>
      </c>
      <c r="H607" s="545" t="s">
        <v>11</v>
      </c>
      <c r="I607" s="544" t="s">
        <v>11</v>
      </c>
      <c r="J607" s="289"/>
    </row>
    <row r="608" spans="1:10" s="272" customFormat="1" x14ac:dyDescent="0.4">
      <c r="A608" s="140"/>
      <c r="B608" s="142"/>
      <c r="C608" s="140" t="s">
        <v>11</v>
      </c>
      <c r="D608" s="140" t="s">
        <v>11</v>
      </c>
      <c r="E608" s="545" t="s">
        <v>821</v>
      </c>
      <c r="F608" s="564">
        <v>72600</v>
      </c>
      <c r="G608" s="544">
        <v>243207</v>
      </c>
      <c r="H608" s="545" t="s">
        <v>822</v>
      </c>
      <c r="I608" s="562" t="s">
        <v>825</v>
      </c>
      <c r="J608" s="289"/>
    </row>
    <row r="609" spans="1:10" s="272" customFormat="1" x14ac:dyDescent="0.4">
      <c r="A609" s="140"/>
      <c r="B609" s="142">
        <v>243229</v>
      </c>
      <c r="C609" s="140" t="s">
        <v>11</v>
      </c>
      <c r="D609" s="140" t="s">
        <v>11</v>
      </c>
      <c r="E609" s="545" t="s">
        <v>1050</v>
      </c>
      <c r="F609" s="564">
        <v>72000</v>
      </c>
      <c r="G609" s="544">
        <v>243263</v>
      </c>
      <c r="H609" s="545" t="s">
        <v>1769</v>
      </c>
      <c r="I609" s="562" t="s">
        <v>487</v>
      </c>
      <c r="J609" s="289"/>
    </row>
    <row r="610" spans="1:10" s="272" customFormat="1" x14ac:dyDescent="0.4">
      <c r="A610" s="140"/>
      <c r="B610" s="142"/>
      <c r="C610" s="140" t="s">
        <v>11</v>
      </c>
      <c r="D610" s="140" t="s">
        <v>11</v>
      </c>
      <c r="E610" s="545" t="s">
        <v>1065</v>
      </c>
      <c r="F610" s="564">
        <v>42800</v>
      </c>
      <c r="G610" s="544" t="s">
        <v>11</v>
      </c>
      <c r="H610" s="545" t="s">
        <v>11</v>
      </c>
      <c r="I610" s="544" t="s">
        <v>11</v>
      </c>
      <c r="J610" s="289"/>
    </row>
    <row r="611" spans="1:10" s="272" customFormat="1" x14ac:dyDescent="0.4">
      <c r="A611" s="140"/>
      <c r="B611" s="142"/>
      <c r="C611" s="140" t="s">
        <v>11</v>
      </c>
      <c r="D611" s="140" t="s">
        <v>11</v>
      </c>
      <c r="E611" s="545" t="s">
        <v>1082</v>
      </c>
      <c r="F611" s="564">
        <v>12300</v>
      </c>
      <c r="G611" s="544" t="s">
        <v>11</v>
      </c>
      <c r="H611" s="545" t="s">
        <v>11</v>
      </c>
      <c r="I611" s="544" t="s">
        <v>11</v>
      </c>
      <c r="J611" s="289"/>
    </row>
    <row r="612" spans="1:10" s="272" customFormat="1" x14ac:dyDescent="0.4">
      <c r="A612" s="140"/>
      <c r="B612" s="142">
        <v>243250</v>
      </c>
      <c r="C612" s="140" t="s">
        <v>11</v>
      </c>
      <c r="D612" s="140" t="s">
        <v>11</v>
      </c>
      <c r="E612" s="545" t="s">
        <v>1330</v>
      </c>
      <c r="F612" s="564">
        <v>43800</v>
      </c>
      <c r="G612" s="544" t="s">
        <v>11</v>
      </c>
      <c r="H612" s="545" t="s">
        <v>11</v>
      </c>
      <c r="I612" s="544" t="s">
        <v>11</v>
      </c>
      <c r="J612" s="289"/>
    </row>
    <row r="613" spans="1:10" s="272" customFormat="1" x14ac:dyDescent="0.4">
      <c r="A613" s="140"/>
      <c r="B613" s="142"/>
      <c r="C613" s="140" t="s">
        <v>11</v>
      </c>
      <c r="D613" s="140" t="s">
        <v>11</v>
      </c>
      <c r="E613" s="545" t="s">
        <v>1768</v>
      </c>
      <c r="F613" s="564">
        <v>112000</v>
      </c>
      <c r="G613" s="544" t="s">
        <v>11</v>
      </c>
      <c r="H613" s="545" t="s">
        <v>11</v>
      </c>
      <c r="I613" s="544" t="s">
        <v>11</v>
      </c>
      <c r="J613" s="289"/>
    </row>
    <row r="614" spans="1:10" s="272" customFormat="1" x14ac:dyDescent="0.4">
      <c r="A614" s="140"/>
      <c r="B614" s="142"/>
      <c r="C614" s="140" t="s">
        <v>11</v>
      </c>
      <c r="D614" s="140" t="s">
        <v>11</v>
      </c>
      <c r="E614" s="545" t="s">
        <v>1339</v>
      </c>
      <c r="F614" s="564">
        <v>72000</v>
      </c>
      <c r="G614" s="544" t="s">
        <v>11</v>
      </c>
      <c r="H614" s="545" t="s">
        <v>11</v>
      </c>
      <c r="I614" s="544" t="s">
        <v>11</v>
      </c>
      <c r="J614" s="289"/>
    </row>
    <row r="615" spans="1:10" s="272" customFormat="1" x14ac:dyDescent="0.4">
      <c r="A615" s="140"/>
      <c r="B615" s="142"/>
      <c r="C615" s="167" t="s">
        <v>11</v>
      </c>
      <c r="D615" s="167" t="s">
        <v>11</v>
      </c>
      <c r="E615" s="545" t="s">
        <v>1477</v>
      </c>
      <c r="F615" s="564">
        <v>94800</v>
      </c>
      <c r="G615" s="544">
        <v>243299</v>
      </c>
      <c r="H615" s="545" t="s">
        <v>2205</v>
      </c>
      <c r="I615" s="544" t="s">
        <v>11</v>
      </c>
      <c r="J615" s="289"/>
    </row>
    <row r="616" spans="1:10" s="272" customFormat="1" x14ac:dyDescent="0.4">
      <c r="A616" s="140"/>
      <c r="B616" s="142">
        <v>243265</v>
      </c>
      <c r="C616" s="167" t="s">
        <v>11</v>
      </c>
      <c r="D616" s="167" t="s">
        <v>11</v>
      </c>
      <c r="E616" s="545" t="s">
        <v>1527</v>
      </c>
      <c r="F616" s="564">
        <v>61204</v>
      </c>
      <c r="G616" s="544" t="s">
        <v>11</v>
      </c>
      <c r="H616" s="545" t="s">
        <v>11</v>
      </c>
      <c r="I616" s="544" t="s">
        <v>11</v>
      </c>
      <c r="J616" s="289"/>
    </row>
    <row r="617" spans="1:10" s="272" customFormat="1" x14ac:dyDescent="0.4">
      <c r="A617" s="140"/>
      <c r="B617" s="142"/>
      <c r="C617" s="167" t="s">
        <v>11</v>
      </c>
      <c r="D617" s="167" t="s">
        <v>11</v>
      </c>
      <c r="E617" s="545" t="s">
        <v>1528</v>
      </c>
      <c r="F617" s="564">
        <v>72600</v>
      </c>
      <c r="G617" s="544" t="s">
        <v>11</v>
      </c>
      <c r="H617" s="545" t="s">
        <v>11</v>
      </c>
      <c r="I617" s="544" t="s">
        <v>11</v>
      </c>
      <c r="J617" s="289"/>
    </row>
    <row r="618" spans="1:10" s="272" customFormat="1" x14ac:dyDescent="0.4">
      <c r="A618" s="140"/>
      <c r="B618" s="142"/>
      <c r="C618" s="167" t="s">
        <v>11</v>
      </c>
      <c r="D618" s="167" t="s">
        <v>11</v>
      </c>
      <c r="E618" s="545" t="s">
        <v>1544</v>
      </c>
      <c r="F618" s="564">
        <v>3660</v>
      </c>
      <c r="G618" s="544" t="s">
        <v>11</v>
      </c>
      <c r="H618" s="545" t="s">
        <v>11</v>
      </c>
      <c r="I618" s="544" t="s">
        <v>11</v>
      </c>
      <c r="J618" s="289"/>
    </row>
    <row r="619" spans="1:10" s="272" customFormat="1" x14ac:dyDescent="0.4">
      <c r="A619" s="140"/>
      <c r="B619" s="142"/>
      <c r="C619" s="167" t="s">
        <v>11</v>
      </c>
      <c r="D619" s="167" t="s">
        <v>11</v>
      </c>
      <c r="E619" s="545" t="s">
        <v>1573</v>
      </c>
      <c r="F619" s="564">
        <v>86400</v>
      </c>
      <c r="G619" s="544" t="s">
        <v>11</v>
      </c>
      <c r="H619" s="545" t="s">
        <v>11</v>
      </c>
      <c r="I619" s="544" t="s">
        <v>11</v>
      </c>
      <c r="J619" s="289"/>
    </row>
    <row r="620" spans="1:10" s="272" customFormat="1" x14ac:dyDescent="0.4">
      <c r="A620" s="140"/>
      <c r="B620" s="142"/>
      <c r="C620" s="167" t="s">
        <v>11</v>
      </c>
      <c r="D620" s="167" t="s">
        <v>11</v>
      </c>
      <c r="E620" s="545" t="s">
        <v>1857</v>
      </c>
      <c r="F620" s="564">
        <v>11400</v>
      </c>
      <c r="G620" s="544" t="s">
        <v>11</v>
      </c>
      <c r="H620" s="545" t="s">
        <v>11</v>
      </c>
      <c r="I620" s="544" t="s">
        <v>11</v>
      </c>
      <c r="J620" s="289"/>
    </row>
    <row r="621" spans="1:10" s="272" customFormat="1" x14ac:dyDescent="0.4">
      <c r="A621" s="140"/>
      <c r="B621" s="142"/>
      <c r="C621" s="167" t="s">
        <v>11</v>
      </c>
      <c r="D621" s="167" t="s">
        <v>11</v>
      </c>
      <c r="E621" s="545" t="s">
        <v>1885</v>
      </c>
      <c r="F621" s="564">
        <v>97800</v>
      </c>
      <c r="G621" s="544" t="s">
        <v>11</v>
      </c>
      <c r="H621" s="545" t="s">
        <v>11</v>
      </c>
      <c r="I621" s="544" t="s">
        <v>11</v>
      </c>
      <c r="J621" s="289"/>
    </row>
    <row r="622" spans="1:10" s="272" customFormat="1" x14ac:dyDescent="0.4">
      <c r="A622" s="140"/>
      <c r="B622" s="142"/>
      <c r="C622" s="167" t="s">
        <v>11</v>
      </c>
      <c r="D622" s="167" t="s">
        <v>11</v>
      </c>
      <c r="E622" s="545" t="s">
        <v>1886</v>
      </c>
      <c r="F622" s="564">
        <v>93600</v>
      </c>
      <c r="G622" s="544" t="s">
        <v>11</v>
      </c>
      <c r="H622" s="545" t="s">
        <v>11</v>
      </c>
      <c r="I622" s="544" t="s">
        <v>11</v>
      </c>
      <c r="J622" s="289"/>
    </row>
    <row r="623" spans="1:10" s="272" customFormat="1" x14ac:dyDescent="0.4">
      <c r="A623" s="140"/>
      <c r="B623" s="142">
        <v>243286</v>
      </c>
      <c r="C623" s="167" t="s">
        <v>11</v>
      </c>
      <c r="D623" s="167" t="s">
        <v>11</v>
      </c>
      <c r="E623" s="545" t="s">
        <v>2049</v>
      </c>
      <c r="F623" s="564">
        <v>294060</v>
      </c>
      <c r="G623" s="544" t="s">
        <v>11</v>
      </c>
      <c r="H623" s="545" t="s">
        <v>11</v>
      </c>
      <c r="I623" s="544" t="s">
        <v>11</v>
      </c>
      <c r="J623" s="289"/>
    </row>
    <row r="624" spans="1:10" s="272" customFormat="1" x14ac:dyDescent="0.4">
      <c r="A624" s="140"/>
      <c r="B624" s="142">
        <v>243300</v>
      </c>
      <c r="C624" s="167" t="s">
        <v>11</v>
      </c>
      <c r="D624" s="167" t="s">
        <v>11</v>
      </c>
      <c r="E624" s="545" t="s">
        <v>2173</v>
      </c>
      <c r="F624" s="564">
        <v>20000</v>
      </c>
      <c r="G624" s="544">
        <v>243326</v>
      </c>
      <c r="H624" s="545" t="s">
        <v>2477</v>
      </c>
      <c r="I624" s="544" t="s">
        <v>11</v>
      </c>
      <c r="J624" s="289"/>
    </row>
    <row r="625" spans="1:10" s="272" customFormat="1" x14ac:dyDescent="0.4">
      <c r="A625" s="140"/>
      <c r="B625" s="142">
        <v>243307</v>
      </c>
      <c r="C625" s="167" t="s">
        <v>11</v>
      </c>
      <c r="D625" s="167" t="s">
        <v>11</v>
      </c>
      <c r="E625" s="545" t="s">
        <v>2276</v>
      </c>
      <c r="F625" s="564">
        <v>120000</v>
      </c>
      <c r="G625" s="544" t="s">
        <v>11</v>
      </c>
      <c r="H625" s="545" t="s">
        <v>11</v>
      </c>
      <c r="I625" s="544" t="s">
        <v>11</v>
      </c>
      <c r="J625" s="289"/>
    </row>
    <row r="626" spans="1:10" s="272" customFormat="1" x14ac:dyDescent="0.4">
      <c r="A626" s="140"/>
      <c r="B626" s="142">
        <v>243325</v>
      </c>
      <c r="C626" s="167" t="s">
        <v>11</v>
      </c>
      <c r="D626" s="167" t="s">
        <v>11</v>
      </c>
      <c r="E626" s="545" t="s">
        <v>2427</v>
      </c>
      <c r="F626" s="564">
        <v>29166</v>
      </c>
      <c r="G626" s="544" t="s">
        <v>11</v>
      </c>
      <c r="H626" s="545" t="s">
        <v>11</v>
      </c>
      <c r="I626" s="544" t="s">
        <v>11</v>
      </c>
      <c r="J626" s="289"/>
    </row>
    <row r="627" spans="1:10" s="272" customFormat="1" x14ac:dyDescent="0.4">
      <c r="A627" s="140"/>
      <c r="B627" s="142">
        <v>243328</v>
      </c>
      <c r="C627" s="167" t="s">
        <v>11</v>
      </c>
      <c r="D627" s="167" t="s">
        <v>11</v>
      </c>
      <c r="E627" s="418" t="s">
        <v>2497</v>
      </c>
      <c r="F627" s="419">
        <v>94800</v>
      </c>
      <c r="G627" s="554"/>
      <c r="H627" s="552"/>
      <c r="I627" s="554"/>
      <c r="J627" s="289"/>
    </row>
    <row r="628" spans="1:10" s="272" customFormat="1" x14ac:dyDescent="0.4">
      <c r="A628" s="140"/>
      <c r="B628" s="142"/>
      <c r="C628" s="167" t="s">
        <v>11</v>
      </c>
      <c r="D628" s="167" t="s">
        <v>11</v>
      </c>
      <c r="E628" s="418" t="s">
        <v>2507</v>
      </c>
      <c r="F628" s="419">
        <v>53500</v>
      </c>
      <c r="G628" s="554"/>
      <c r="H628" s="552"/>
      <c r="I628" s="554"/>
      <c r="J628" s="289"/>
    </row>
    <row r="629" spans="1:10" s="272" customFormat="1" x14ac:dyDescent="0.4">
      <c r="A629" s="140"/>
      <c r="B629" s="142">
        <v>243342</v>
      </c>
      <c r="C629" s="167" t="s">
        <v>11</v>
      </c>
      <c r="D629" s="167" t="s">
        <v>11</v>
      </c>
      <c r="E629" s="418" t="s">
        <v>2703</v>
      </c>
      <c r="F629" s="419">
        <v>12000</v>
      </c>
      <c r="G629" s="554"/>
      <c r="H629" s="552"/>
      <c r="I629" s="554"/>
      <c r="J629" s="289"/>
    </row>
    <row r="630" spans="1:10" s="272" customFormat="1" x14ac:dyDescent="0.4">
      <c r="A630" s="140"/>
      <c r="B630" s="142">
        <v>243353</v>
      </c>
      <c r="C630" s="167" t="s">
        <v>11</v>
      </c>
      <c r="D630" s="167" t="s">
        <v>11</v>
      </c>
      <c r="E630" s="418" t="s">
        <v>2842</v>
      </c>
      <c r="F630" s="419">
        <v>185900</v>
      </c>
      <c r="G630" s="554"/>
      <c r="H630" s="552"/>
      <c r="I630" s="554"/>
      <c r="J630" s="289"/>
    </row>
    <row r="631" spans="1:10" s="272" customFormat="1" x14ac:dyDescent="0.4">
      <c r="A631" s="140"/>
      <c r="B631" s="142"/>
      <c r="C631" s="167" t="s">
        <v>11</v>
      </c>
      <c r="D631" s="167" t="s">
        <v>11</v>
      </c>
      <c r="E631" s="418" t="s">
        <v>2844</v>
      </c>
      <c r="F631" s="419">
        <v>215000</v>
      </c>
      <c r="G631" s="554"/>
      <c r="H631" s="552"/>
      <c r="I631" s="554"/>
      <c r="J631" s="289"/>
    </row>
    <row r="632" spans="1:10" s="272" customFormat="1" x14ac:dyDescent="0.4">
      <c r="A632" s="140"/>
      <c r="B632" s="142"/>
      <c r="C632" s="167" t="s">
        <v>11</v>
      </c>
      <c r="D632" s="167" t="s">
        <v>11</v>
      </c>
      <c r="E632" s="418" t="s">
        <v>2845</v>
      </c>
      <c r="F632" s="419">
        <v>286300</v>
      </c>
      <c r="G632" s="554"/>
      <c r="H632" s="552"/>
      <c r="I632" s="554"/>
      <c r="J632" s="289"/>
    </row>
    <row r="633" spans="1:10" s="272" customFormat="1" x14ac:dyDescent="0.4">
      <c r="A633" s="140"/>
      <c r="B633" s="142"/>
      <c r="C633" s="167" t="s">
        <v>11</v>
      </c>
      <c r="D633" s="167" t="s">
        <v>11</v>
      </c>
      <c r="E633" s="418" t="s">
        <v>2854</v>
      </c>
      <c r="F633" s="419">
        <v>136500</v>
      </c>
      <c r="G633" s="554"/>
      <c r="H633" s="552"/>
      <c r="I633" s="554"/>
      <c r="J633" s="289"/>
    </row>
    <row r="634" spans="1:10" s="272" customFormat="1" x14ac:dyDescent="0.4">
      <c r="A634" s="140"/>
      <c r="B634" s="142">
        <v>243368</v>
      </c>
      <c r="C634" s="167" t="s">
        <v>11</v>
      </c>
      <c r="D634" s="167" t="s">
        <v>11</v>
      </c>
      <c r="E634" s="418" t="s">
        <v>2947</v>
      </c>
      <c r="F634" s="419">
        <v>40000</v>
      </c>
      <c r="G634" s="554"/>
      <c r="H634" s="552"/>
      <c r="I634" s="554"/>
      <c r="J634" s="289"/>
    </row>
    <row r="635" spans="1:10" s="272" customFormat="1" x14ac:dyDescent="0.4">
      <c r="A635" s="140"/>
      <c r="B635" s="142">
        <v>243375</v>
      </c>
      <c r="C635" s="167" t="s">
        <v>11</v>
      </c>
      <c r="D635" s="167" t="s">
        <v>11</v>
      </c>
      <c r="E635" s="418" t="s">
        <v>3046</v>
      </c>
      <c r="F635" s="419">
        <v>85600</v>
      </c>
      <c r="G635" s="554"/>
      <c r="H635" s="552"/>
      <c r="I635" s="554"/>
      <c r="J635" s="289"/>
    </row>
    <row r="636" spans="1:10" s="272" customFormat="1" x14ac:dyDescent="0.4">
      <c r="A636" s="140"/>
      <c r="B636" s="142"/>
      <c r="C636" s="167" t="s">
        <v>11</v>
      </c>
      <c r="D636" s="167" t="s">
        <v>11</v>
      </c>
      <c r="E636" s="418"/>
      <c r="F636" s="419"/>
      <c r="G636" s="554"/>
      <c r="H636" s="552"/>
      <c r="I636" s="554"/>
      <c r="J636" s="289"/>
    </row>
    <row r="637" spans="1:10" s="272" customFormat="1" x14ac:dyDescent="0.4">
      <c r="A637" s="140"/>
      <c r="B637" s="142"/>
      <c r="C637" s="140"/>
      <c r="D637" s="140"/>
      <c r="E637" s="418"/>
      <c r="F637" s="419"/>
      <c r="G637" s="420"/>
      <c r="H637" s="418"/>
      <c r="I637" s="421"/>
      <c r="J637" s="289"/>
    </row>
    <row r="638" spans="1:10" s="272" customFormat="1" x14ac:dyDescent="0.4">
      <c r="A638" s="140">
        <v>24</v>
      </c>
      <c r="B638" s="142">
        <v>243172</v>
      </c>
      <c r="C638" s="140" t="s">
        <v>2491</v>
      </c>
      <c r="D638" s="140" t="s">
        <v>11</v>
      </c>
      <c r="E638" s="545" t="s">
        <v>436</v>
      </c>
      <c r="F638" s="543">
        <v>43400</v>
      </c>
      <c r="G638" s="544">
        <v>243207</v>
      </c>
      <c r="H638" s="545">
        <v>52410609</v>
      </c>
      <c r="I638" s="562" t="s">
        <v>487</v>
      </c>
      <c r="J638" s="289">
        <f>F638+F639+F640+F641+F642+F643+F644+F645+F646+F647+F648+F649+F650+F651+F652</f>
        <v>539928</v>
      </c>
    </row>
    <row r="639" spans="1:10" s="272" customFormat="1" x14ac:dyDescent="0.4">
      <c r="A639" s="140"/>
      <c r="B639" s="142"/>
      <c r="C639" s="140" t="s">
        <v>11</v>
      </c>
      <c r="D639" s="140" t="s">
        <v>11</v>
      </c>
      <c r="E639" s="545" t="s">
        <v>437</v>
      </c>
      <c r="F639" s="543">
        <v>98000</v>
      </c>
      <c r="G639" s="544" t="s">
        <v>11</v>
      </c>
      <c r="H639" s="545" t="s">
        <v>11</v>
      </c>
      <c r="I639" s="544" t="s">
        <v>11</v>
      </c>
      <c r="J639" s="289"/>
    </row>
    <row r="640" spans="1:10" s="272" customFormat="1" x14ac:dyDescent="0.4">
      <c r="A640" s="140"/>
      <c r="B640" s="142"/>
      <c r="C640" s="140" t="s">
        <v>11</v>
      </c>
      <c r="D640" s="140" t="s">
        <v>11</v>
      </c>
      <c r="E640" s="545" t="s">
        <v>483</v>
      </c>
      <c r="F640" s="543">
        <v>32550</v>
      </c>
      <c r="G640" s="544" t="s">
        <v>11</v>
      </c>
      <c r="H640" s="545" t="s">
        <v>11</v>
      </c>
      <c r="I640" s="544" t="s">
        <v>11</v>
      </c>
      <c r="J640" s="289"/>
    </row>
    <row r="641" spans="1:10" s="272" customFormat="1" x14ac:dyDescent="0.4">
      <c r="A641" s="140"/>
      <c r="B641" s="142"/>
      <c r="C641" s="140" t="s">
        <v>11</v>
      </c>
      <c r="D641" s="140" t="s">
        <v>11</v>
      </c>
      <c r="E641" s="545" t="s">
        <v>484</v>
      </c>
      <c r="F641" s="543">
        <v>7062</v>
      </c>
      <c r="G641" s="544" t="s">
        <v>11</v>
      </c>
      <c r="H641" s="545" t="s">
        <v>11</v>
      </c>
      <c r="I641" s="544" t="s">
        <v>11</v>
      </c>
      <c r="J641" s="289"/>
    </row>
    <row r="642" spans="1:10" s="272" customFormat="1" x14ac:dyDescent="0.4">
      <c r="A642" s="140"/>
      <c r="B642" s="142"/>
      <c r="C642" s="140" t="s">
        <v>11</v>
      </c>
      <c r="D642" s="140" t="s">
        <v>11</v>
      </c>
      <c r="E642" s="545" t="s">
        <v>485</v>
      </c>
      <c r="F642" s="543">
        <v>1920</v>
      </c>
      <c r="G642" s="544" t="s">
        <v>11</v>
      </c>
      <c r="H642" s="545" t="s">
        <v>11</v>
      </c>
      <c r="I642" s="544" t="s">
        <v>11</v>
      </c>
      <c r="J642" s="289"/>
    </row>
    <row r="643" spans="1:10" s="272" customFormat="1" x14ac:dyDescent="0.4">
      <c r="A643" s="140"/>
      <c r="B643" s="142">
        <v>243207</v>
      </c>
      <c r="C643" s="140" t="s">
        <v>11</v>
      </c>
      <c r="D643" s="140" t="s">
        <v>11</v>
      </c>
      <c r="E643" s="545" t="s">
        <v>781</v>
      </c>
      <c r="F643" s="564">
        <v>42000</v>
      </c>
      <c r="G643" s="574">
        <v>243207</v>
      </c>
      <c r="H643" s="545" t="s">
        <v>782</v>
      </c>
      <c r="I643" s="562" t="s">
        <v>825</v>
      </c>
      <c r="J643" s="289"/>
    </row>
    <row r="644" spans="1:10" s="272" customFormat="1" x14ac:dyDescent="0.4">
      <c r="A644" s="140"/>
      <c r="B644" s="142"/>
      <c r="C644" s="140" t="s">
        <v>11</v>
      </c>
      <c r="D644" s="140" t="s">
        <v>11</v>
      </c>
      <c r="E644" s="545" t="s">
        <v>790</v>
      </c>
      <c r="F644" s="564">
        <v>33600</v>
      </c>
      <c r="G644" s="574">
        <v>243207</v>
      </c>
      <c r="H644" s="545" t="s">
        <v>791</v>
      </c>
      <c r="I644" s="562" t="s">
        <v>825</v>
      </c>
      <c r="J644" s="289"/>
    </row>
    <row r="645" spans="1:10" s="272" customFormat="1" x14ac:dyDescent="0.4">
      <c r="A645" s="140"/>
      <c r="B645" s="142">
        <v>243229</v>
      </c>
      <c r="C645" s="140" t="s">
        <v>11</v>
      </c>
      <c r="D645" s="140" t="s">
        <v>11</v>
      </c>
      <c r="E645" s="545" t="s">
        <v>1043</v>
      </c>
      <c r="F645" s="564">
        <v>46200</v>
      </c>
      <c r="G645" s="544">
        <v>243270</v>
      </c>
      <c r="H645" s="545" t="s">
        <v>1796</v>
      </c>
      <c r="I645" s="544" t="s">
        <v>11</v>
      </c>
      <c r="J645" s="289"/>
    </row>
    <row r="646" spans="1:10" s="272" customFormat="1" x14ac:dyDescent="0.4">
      <c r="A646" s="140"/>
      <c r="B646" s="142">
        <v>242900</v>
      </c>
      <c r="C646" s="140" t="s">
        <v>11</v>
      </c>
      <c r="D646" s="140" t="s">
        <v>11</v>
      </c>
      <c r="E646" s="545" t="s">
        <v>1049</v>
      </c>
      <c r="F646" s="564">
        <v>21000</v>
      </c>
      <c r="G646" s="544" t="s">
        <v>11</v>
      </c>
      <c r="H646" s="545" t="s">
        <v>11</v>
      </c>
      <c r="I646" s="544" t="s">
        <v>11</v>
      </c>
      <c r="J646" s="289"/>
    </row>
    <row r="647" spans="1:10" s="272" customFormat="1" x14ac:dyDescent="0.4">
      <c r="A647" s="140"/>
      <c r="B647" s="142"/>
      <c r="C647" s="140" t="s">
        <v>11</v>
      </c>
      <c r="D647" s="140" t="s">
        <v>11</v>
      </c>
      <c r="E647" s="545" t="s">
        <v>1479</v>
      </c>
      <c r="F647" s="564">
        <v>98000</v>
      </c>
      <c r="G647" s="544" t="s">
        <v>11</v>
      </c>
      <c r="H647" s="545" t="s">
        <v>11</v>
      </c>
      <c r="I647" s="544" t="s">
        <v>11</v>
      </c>
      <c r="J647" s="289"/>
    </row>
    <row r="648" spans="1:10" s="272" customFormat="1" x14ac:dyDescent="0.4">
      <c r="A648" s="140"/>
      <c r="B648" s="142"/>
      <c r="C648" s="140" t="s">
        <v>11</v>
      </c>
      <c r="D648" s="140" t="s">
        <v>11</v>
      </c>
      <c r="E648" s="545" t="s">
        <v>1543</v>
      </c>
      <c r="F648" s="564">
        <v>7062</v>
      </c>
      <c r="G648" s="544" t="s">
        <v>11</v>
      </c>
      <c r="H648" s="545" t="s">
        <v>11</v>
      </c>
      <c r="I648" s="544" t="s">
        <v>11</v>
      </c>
      <c r="J648" s="289"/>
    </row>
    <row r="649" spans="1:10" s="272" customFormat="1" x14ac:dyDescent="0.4">
      <c r="A649" s="140"/>
      <c r="B649" s="142">
        <v>243300</v>
      </c>
      <c r="C649" s="140" t="s">
        <v>11</v>
      </c>
      <c r="D649" s="140" t="s">
        <v>11</v>
      </c>
      <c r="E649" s="545" t="s">
        <v>2133</v>
      </c>
      <c r="F649" s="564">
        <v>2584</v>
      </c>
      <c r="G649" s="544">
        <v>243329</v>
      </c>
      <c r="H649" s="545" t="s">
        <v>2568</v>
      </c>
      <c r="I649" s="544" t="s">
        <v>11</v>
      </c>
      <c r="J649" s="289"/>
    </row>
    <row r="650" spans="1:10" s="272" customFormat="1" x14ac:dyDescent="0.4">
      <c r="A650" s="140"/>
      <c r="B650" s="142"/>
      <c r="C650" s="140" t="s">
        <v>11</v>
      </c>
      <c r="D650" s="140" t="s">
        <v>11</v>
      </c>
      <c r="E650" s="545" t="s">
        <v>2134</v>
      </c>
      <c r="F650" s="564">
        <v>32550</v>
      </c>
      <c r="G650" s="544" t="s">
        <v>11</v>
      </c>
      <c r="H650" s="545" t="s">
        <v>11</v>
      </c>
      <c r="I650" s="544" t="s">
        <v>11</v>
      </c>
      <c r="J650" s="289"/>
    </row>
    <row r="651" spans="1:10" s="272" customFormat="1" x14ac:dyDescent="0.4">
      <c r="A651" s="140"/>
      <c r="B651" s="142">
        <v>243328</v>
      </c>
      <c r="C651" s="140" t="s">
        <v>11</v>
      </c>
      <c r="D651" s="140" t="s">
        <v>11</v>
      </c>
      <c r="E651" s="545" t="s">
        <v>2484</v>
      </c>
      <c r="F651" s="564">
        <v>42000</v>
      </c>
      <c r="G651" s="544" t="s">
        <v>11</v>
      </c>
      <c r="H651" s="545" t="s">
        <v>11</v>
      </c>
      <c r="I651" s="544" t="s">
        <v>11</v>
      </c>
      <c r="J651" s="289"/>
    </row>
    <row r="652" spans="1:10" s="272" customFormat="1" x14ac:dyDescent="0.4">
      <c r="A652" s="140"/>
      <c r="B652" s="142"/>
      <c r="C652" s="140" t="s">
        <v>11</v>
      </c>
      <c r="D652" s="140" t="s">
        <v>11</v>
      </c>
      <c r="E652" s="545" t="s">
        <v>2492</v>
      </c>
      <c r="F652" s="564">
        <v>32000</v>
      </c>
      <c r="G652" s="544" t="s">
        <v>11</v>
      </c>
      <c r="H652" s="545" t="s">
        <v>11</v>
      </c>
      <c r="I652" s="544" t="s">
        <v>11</v>
      </c>
      <c r="J652" s="289"/>
    </row>
    <row r="653" spans="1:10" s="272" customFormat="1" x14ac:dyDescent="0.4">
      <c r="A653" s="140"/>
      <c r="B653" s="142">
        <v>243353</v>
      </c>
      <c r="C653" s="140" t="s">
        <v>11</v>
      </c>
      <c r="D653" s="140" t="s">
        <v>11</v>
      </c>
      <c r="E653" s="552" t="s">
        <v>2811</v>
      </c>
      <c r="F653" s="566">
        <v>56000</v>
      </c>
      <c r="G653" s="554"/>
      <c r="H653" s="552"/>
      <c r="I653" s="554"/>
      <c r="J653" s="289"/>
    </row>
    <row r="654" spans="1:10" s="272" customFormat="1" x14ac:dyDescent="0.4">
      <c r="A654" s="140"/>
      <c r="B654" s="142"/>
      <c r="C654" s="140" t="s">
        <v>11</v>
      </c>
      <c r="D654" s="140" t="s">
        <v>11</v>
      </c>
      <c r="E654" s="552" t="s">
        <v>2830</v>
      </c>
      <c r="F654" s="566">
        <v>63000</v>
      </c>
      <c r="G654" s="554"/>
      <c r="H654" s="552"/>
      <c r="I654" s="554"/>
      <c r="J654" s="289"/>
    </row>
    <row r="655" spans="1:10" s="272" customFormat="1" x14ac:dyDescent="0.4">
      <c r="A655" s="140"/>
      <c r="B655" s="142">
        <v>243368</v>
      </c>
      <c r="C655" s="140" t="s">
        <v>11</v>
      </c>
      <c r="D655" s="140" t="s">
        <v>11</v>
      </c>
      <c r="E655" s="552" t="s">
        <v>2942</v>
      </c>
      <c r="F655" s="566">
        <v>43400</v>
      </c>
      <c r="G655" s="554"/>
      <c r="H655" s="552"/>
      <c r="I655" s="554"/>
      <c r="J655" s="289"/>
    </row>
    <row r="656" spans="1:10" s="272" customFormat="1" x14ac:dyDescent="0.4">
      <c r="A656" s="140"/>
      <c r="B656" s="142"/>
      <c r="C656" s="140"/>
      <c r="D656" s="140"/>
      <c r="E656" s="552"/>
      <c r="F656" s="566"/>
      <c r="G656" s="554"/>
      <c r="H656" s="552"/>
      <c r="I656" s="554"/>
      <c r="J656" s="289"/>
    </row>
    <row r="657" spans="1:10" s="293" customFormat="1" x14ac:dyDescent="0.4">
      <c r="A657" s="137"/>
      <c r="B657" s="136"/>
      <c r="C657" s="137"/>
      <c r="D657" s="137"/>
      <c r="E657" s="552"/>
      <c r="F657" s="566"/>
      <c r="G657" s="584"/>
      <c r="H657" s="552"/>
      <c r="I657" s="580"/>
      <c r="J657" s="292"/>
    </row>
    <row r="658" spans="1:10" s="272" customFormat="1" x14ac:dyDescent="0.4">
      <c r="A658" s="140">
        <v>25</v>
      </c>
      <c r="B658" s="142">
        <v>243172</v>
      </c>
      <c r="C658" s="140" t="s">
        <v>446</v>
      </c>
      <c r="D658" s="140" t="s">
        <v>11</v>
      </c>
      <c r="E658" s="545" t="s">
        <v>486</v>
      </c>
      <c r="F658" s="564">
        <v>20000</v>
      </c>
      <c r="G658" s="574">
        <v>243228</v>
      </c>
      <c r="H658" s="545" t="s">
        <v>1214</v>
      </c>
      <c r="I658" s="562" t="s">
        <v>487</v>
      </c>
      <c r="J658" s="289">
        <f>F658+F659+F660+F661+F662+F663</f>
        <v>114030</v>
      </c>
    </row>
    <row r="659" spans="1:10" s="272" customFormat="1" x14ac:dyDescent="0.4">
      <c r="A659" s="140"/>
      <c r="B659" s="142"/>
      <c r="C659" s="140" t="s">
        <v>11</v>
      </c>
      <c r="D659" s="140" t="s">
        <v>11</v>
      </c>
      <c r="E659" s="545" t="s">
        <v>447</v>
      </c>
      <c r="F659" s="564">
        <v>18000</v>
      </c>
      <c r="G659" s="574">
        <v>243172</v>
      </c>
      <c r="H659" s="545" t="s">
        <v>1151</v>
      </c>
      <c r="I659" s="562" t="s">
        <v>487</v>
      </c>
      <c r="J659" s="289"/>
    </row>
    <row r="660" spans="1:10" s="272" customFormat="1" x14ac:dyDescent="0.4">
      <c r="A660" s="140"/>
      <c r="B660" s="142"/>
      <c r="C660" s="140"/>
      <c r="D660" s="140"/>
      <c r="E660" s="545" t="s">
        <v>1149</v>
      </c>
      <c r="F660" s="564">
        <v>40000</v>
      </c>
      <c r="G660" s="544" t="s">
        <v>11</v>
      </c>
      <c r="H660" s="545" t="s">
        <v>11</v>
      </c>
      <c r="I660" s="544" t="s">
        <v>11</v>
      </c>
      <c r="J660" s="289"/>
    </row>
    <row r="661" spans="1:10" s="272" customFormat="1" x14ac:dyDescent="0.4">
      <c r="A661" s="140"/>
      <c r="B661" s="142"/>
      <c r="C661" s="140"/>
      <c r="D661" s="140"/>
      <c r="E661" s="545" t="s">
        <v>1150</v>
      </c>
      <c r="F661" s="564">
        <v>3030</v>
      </c>
      <c r="G661" s="544" t="s">
        <v>11</v>
      </c>
      <c r="H661" s="545" t="s">
        <v>11</v>
      </c>
      <c r="I661" s="544" t="s">
        <v>11</v>
      </c>
      <c r="J661" s="289"/>
    </row>
    <row r="662" spans="1:10" s="272" customFormat="1" x14ac:dyDescent="0.4">
      <c r="A662" s="140"/>
      <c r="B662" s="142">
        <v>243172</v>
      </c>
      <c r="C662" s="140" t="s">
        <v>11</v>
      </c>
      <c r="D662" s="140" t="s">
        <v>11</v>
      </c>
      <c r="E662" s="545" t="s">
        <v>796</v>
      </c>
      <c r="F662" s="564">
        <v>15000</v>
      </c>
      <c r="G662" s="574">
        <v>243207</v>
      </c>
      <c r="H662" s="545" t="s">
        <v>797</v>
      </c>
      <c r="I662" s="562" t="s">
        <v>487</v>
      </c>
      <c r="J662" s="289"/>
    </row>
    <row r="663" spans="1:10" s="272" customFormat="1" x14ac:dyDescent="0.4">
      <c r="A663" s="140"/>
      <c r="B663" s="142">
        <v>243265</v>
      </c>
      <c r="C663" s="140" t="s">
        <v>11</v>
      </c>
      <c r="D663" s="140" t="s">
        <v>11</v>
      </c>
      <c r="E663" s="549" t="s">
        <v>1561</v>
      </c>
      <c r="F663" s="578">
        <v>18000</v>
      </c>
      <c r="G663" s="585">
        <v>243292</v>
      </c>
      <c r="H663" s="549" t="s">
        <v>2112</v>
      </c>
      <c r="I663" s="544" t="s">
        <v>11</v>
      </c>
      <c r="J663" s="289"/>
    </row>
    <row r="664" spans="1:10" s="272" customFormat="1" x14ac:dyDescent="0.4">
      <c r="A664" s="140"/>
      <c r="B664" s="142">
        <v>243328</v>
      </c>
      <c r="C664" s="140" t="s">
        <v>11</v>
      </c>
      <c r="D664" s="140" t="s">
        <v>11</v>
      </c>
      <c r="E664" s="552" t="s">
        <v>2517</v>
      </c>
      <c r="F664" s="566">
        <v>21060</v>
      </c>
      <c r="G664" s="584"/>
      <c r="H664" s="552"/>
      <c r="I664" s="580"/>
      <c r="J664" s="289"/>
    </row>
    <row r="665" spans="1:10" s="272" customFormat="1" x14ac:dyDescent="0.4">
      <c r="A665" s="140"/>
      <c r="B665" s="142">
        <v>243368</v>
      </c>
      <c r="C665" s="140" t="s">
        <v>11</v>
      </c>
      <c r="D665" s="140" t="s">
        <v>11</v>
      </c>
      <c r="E665" s="552" t="s">
        <v>2938</v>
      </c>
      <c r="F665" s="566">
        <v>35000</v>
      </c>
      <c r="G665" s="584"/>
      <c r="H665" s="552"/>
      <c r="I665" s="580"/>
      <c r="J665" s="289"/>
    </row>
    <row r="666" spans="1:10" s="272" customFormat="1" x14ac:dyDescent="0.4">
      <c r="A666" s="140"/>
      <c r="B666" s="142"/>
      <c r="C666" s="140" t="s">
        <v>11</v>
      </c>
      <c r="D666" s="140" t="s">
        <v>11</v>
      </c>
      <c r="E666" s="552"/>
      <c r="F666" s="566"/>
      <c r="G666" s="584"/>
      <c r="H666" s="552"/>
      <c r="I666" s="580"/>
      <c r="J666" s="289"/>
    </row>
    <row r="667" spans="1:10" s="272" customFormat="1" x14ac:dyDescent="0.4">
      <c r="A667" s="140"/>
      <c r="B667" s="142"/>
      <c r="C667" s="140"/>
      <c r="D667" s="140"/>
      <c r="E667" s="552"/>
      <c r="F667" s="566"/>
      <c r="G667" s="584"/>
      <c r="H667" s="552"/>
      <c r="I667" s="580"/>
      <c r="J667" s="289"/>
    </row>
    <row r="668" spans="1:10" s="272" customFormat="1" x14ac:dyDescent="0.4">
      <c r="A668" s="140"/>
      <c r="B668" s="142"/>
      <c r="C668" s="140"/>
      <c r="D668" s="140"/>
      <c r="E668" s="418"/>
      <c r="F668" s="419"/>
      <c r="G668" s="420"/>
      <c r="H668" s="418"/>
      <c r="I668" s="421"/>
      <c r="J668" s="289"/>
    </row>
    <row r="669" spans="1:10" s="272" customFormat="1" x14ac:dyDescent="0.4">
      <c r="A669" s="140">
        <v>26</v>
      </c>
      <c r="B669" s="142">
        <v>243188</v>
      </c>
      <c r="C669" s="140" t="s">
        <v>681</v>
      </c>
      <c r="D669" s="167" t="s">
        <v>11</v>
      </c>
      <c r="E669" s="545" t="s">
        <v>682</v>
      </c>
      <c r="F669" s="564">
        <v>160500</v>
      </c>
      <c r="G669" s="544">
        <v>243231</v>
      </c>
      <c r="H669" s="545" t="s">
        <v>1235</v>
      </c>
      <c r="I669" s="544" t="s">
        <v>487</v>
      </c>
      <c r="J669" s="289">
        <f>F669+F670+F671+F672</f>
        <v>678600</v>
      </c>
    </row>
    <row r="670" spans="1:10" s="272" customFormat="1" x14ac:dyDescent="0.4">
      <c r="A670" s="140"/>
      <c r="B670" s="142"/>
      <c r="C670" s="167" t="s">
        <v>11</v>
      </c>
      <c r="D670" s="167" t="s">
        <v>11</v>
      </c>
      <c r="E670" s="545" t="s">
        <v>683</v>
      </c>
      <c r="F670" s="564">
        <v>165000</v>
      </c>
      <c r="G670" s="544" t="s">
        <v>11</v>
      </c>
      <c r="H670" s="545" t="s">
        <v>11</v>
      </c>
      <c r="I670" s="544" t="s">
        <v>11</v>
      </c>
      <c r="J670" s="289"/>
    </row>
    <row r="671" spans="1:10" s="272" customFormat="1" x14ac:dyDescent="0.4">
      <c r="A671" s="140"/>
      <c r="B671" s="142"/>
      <c r="C671" s="167" t="s">
        <v>11</v>
      </c>
      <c r="D671" s="167" t="s">
        <v>11</v>
      </c>
      <c r="E671" s="569" t="s">
        <v>1172</v>
      </c>
      <c r="F671" s="565">
        <v>160500</v>
      </c>
      <c r="G671" s="544">
        <v>243298</v>
      </c>
      <c r="H671" s="545" t="s">
        <v>2203</v>
      </c>
      <c r="I671" s="544" t="s">
        <v>11</v>
      </c>
      <c r="J671" s="289"/>
    </row>
    <row r="672" spans="1:10" s="272" customFormat="1" x14ac:dyDescent="0.4">
      <c r="A672" s="140"/>
      <c r="B672" s="142">
        <v>243236</v>
      </c>
      <c r="C672" s="167" t="s">
        <v>11</v>
      </c>
      <c r="D672" s="167" t="s">
        <v>11</v>
      </c>
      <c r="E672" s="569" t="s">
        <v>1187</v>
      </c>
      <c r="F672" s="565">
        <v>192600</v>
      </c>
      <c r="G672" s="544" t="s">
        <v>11</v>
      </c>
      <c r="H672" s="545" t="s">
        <v>11</v>
      </c>
      <c r="I672" s="544" t="s">
        <v>11</v>
      </c>
      <c r="J672" s="289"/>
    </row>
    <row r="673" spans="1:10" s="272" customFormat="1" x14ac:dyDescent="0.4">
      <c r="A673" s="140"/>
      <c r="B673" s="142">
        <v>243353</v>
      </c>
      <c r="C673" s="167" t="s">
        <v>11</v>
      </c>
      <c r="D673" s="167" t="s">
        <v>11</v>
      </c>
      <c r="E673" s="418" t="s">
        <v>2843</v>
      </c>
      <c r="F673" s="419">
        <v>160500</v>
      </c>
      <c r="G673" s="554"/>
      <c r="H673" s="552"/>
      <c r="I673" s="554"/>
      <c r="J673" s="289"/>
    </row>
    <row r="674" spans="1:10" s="272" customFormat="1" x14ac:dyDescent="0.4">
      <c r="A674" s="140"/>
      <c r="B674" s="142"/>
      <c r="C674" s="167" t="s">
        <v>11</v>
      </c>
      <c r="D674" s="167" t="s">
        <v>11</v>
      </c>
      <c r="E674" s="418" t="s">
        <v>2855</v>
      </c>
      <c r="F674" s="419">
        <v>160500</v>
      </c>
      <c r="G674" s="554"/>
      <c r="H674" s="552"/>
      <c r="I674" s="554"/>
      <c r="J674" s="289"/>
    </row>
    <row r="675" spans="1:10" s="272" customFormat="1" x14ac:dyDescent="0.4">
      <c r="A675" s="140"/>
      <c r="B675" s="142"/>
      <c r="C675" s="140"/>
      <c r="D675" s="167"/>
      <c r="E675" s="418"/>
      <c r="F675" s="419"/>
      <c r="G675" s="410"/>
      <c r="H675" s="418"/>
      <c r="I675" s="410"/>
      <c r="J675" s="289"/>
    </row>
    <row r="676" spans="1:10" s="272" customFormat="1" x14ac:dyDescent="0.4">
      <c r="A676" s="140">
        <v>27</v>
      </c>
      <c r="B676" s="142">
        <v>243172</v>
      </c>
      <c r="C676" s="140" t="s">
        <v>481</v>
      </c>
      <c r="D676" s="140" t="s">
        <v>11</v>
      </c>
      <c r="E676" s="545" t="s">
        <v>482</v>
      </c>
      <c r="F676" s="564">
        <v>8346</v>
      </c>
      <c r="G676" s="574">
        <v>243207</v>
      </c>
      <c r="H676" s="545">
        <v>52410606</v>
      </c>
      <c r="I676" s="562" t="s">
        <v>487</v>
      </c>
      <c r="J676" s="289">
        <f>F676+F677+F678+F679+F680+F681+F682</f>
        <v>113099</v>
      </c>
    </row>
    <row r="677" spans="1:10" s="272" customFormat="1" x14ac:dyDescent="0.4">
      <c r="A677" s="140"/>
      <c r="B677" s="142">
        <v>243229</v>
      </c>
      <c r="C677" s="167" t="s">
        <v>11</v>
      </c>
      <c r="D677" s="167" t="s">
        <v>11</v>
      </c>
      <c r="E677" s="545" t="s">
        <v>1075</v>
      </c>
      <c r="F677" s="564">
        <v>19902</v>
      </c>
      <c r="G677" s="574">
        <v>243237</v>
      </c>
      <c r="H677" s="545" t="s">
        <v>1246</v>
      </c>
      <c r="I677" s="562" t="s">
        <v>487</v>
      </c>
      <c r="J677" s="289"/>
    </row>
    <row r="678" spans="1:10" s="272" customFormat="1" x14ac:dyDescent="0.4">
      <c r="A678" s="140"/>
      <c r="B678" s="142"/>
      <c r="C678" s="167" t="s">
        <v>11</v>
      </c>
      <c r="D678" s="167" t="s">
        <v>11</v>
      </c>
      <c r="E678" s="545" t="s">
        <v>1087</v>
      </c>
      <c r="F678" s="564">
        <v>11128</v>
      </c>
      <c r="G678" s="544" t="s">
        <v>11</v>
      </c>
      <c r="H678" s="545" t="s">
        <v>11</v>
      </c>
      <c r="I678" s="544" t="s">
        <v>11</v>
      </c>
      <c r="J678" s="289"/>
    </row>
    <row r="679" spans="1:10" s="272" customFormat="1" x14ac:dyDescent="0.4">
      <c r="A679" s="140"/>
      <c r="B679" s="142"/>
      <c r="C679" s="167" t="s">
        <v>11</v>
      </c>
      <c r="D679" s="167" t="s">
        <v>11</v>
      </c>
      <c r="E679" s="545" t="s">
        <v>1508</v>
      </c>
      <c r="F679" s="564">
        <v>19902</v>
      </c>
      <c r="G679" s="544">
        <v>243270</v>
      </c>
      <c r="H679" s="545" t="s">
        <v>1797</v>
      </c>
      <c r="I679" s="544" t="s">
        <v>11</v>
      </c>
      <c r="J679" s="289"/>
    </row>
    <row r="680" spans="1:10" s="272" customFormat="1" x14ac:dyDescent="0.4">
      <c r="A680" s="140"/>
      <c r="B680" s="142"/>
      <c r="C680" s="167" t="s">
        <v>11</v>
      </c>
      <c r="D680" s="167" t="s">
        <v>11</v>
      </c>
      <c r="E680" s="545" t="s">
        <v>1513</v>
      </c>
      <c r="F680" s="564">
        <v>41195</v>
      </c>
      <c r="G680" s="544" t="s">
        <v>11</v>
      </c>
      <c r="H680" s="545" t="s">
        <v>11</v>
      </c>
      <c r="I680" s="544" t="s">
        <v>11</v>
      </c>
      <c r="J680" s="289"/>
    </row>
    <row r="681" spans="1:10" s="272" customFormat="1" x14ac:dyDescent="0.4">
      <c r="A681" s="140"/>
      <c r="B681" s="142">
        <v>243325</v>
      </c>
      <c r="C681" s="167" t="s">
        <v>11</v>
      </c>
      <c r="D681" s="167" t="s">
        <v>11</v>
      </c>
      <c r="E681" s="545" t="s">
        <v>2387</v>
      </c>
      <c r="F681" s="564">
        <v>2889</v>
      </c>
      <c r="G681" s="544">
        <v>243332</v>
      </c>
      <c r="H681" s="545" t="s">
        <v>2573</v>
      </c>
      <c r="I681" s="544" t="s">
        <v>11</v>
      </c>
      <c r="J681" s="289"/>
    </row>
    <row r="682" spans="1:10" s="272" customFormat="1" x14ac:dyDescent="0.4">
      <c r="A682" s="140"/>
      <c r="B682" s="142"/>
      <c r="C682" s="167" t="s">
        <v>11</v>
      </c>
      <c r="D682" s="167" t="s">
        <v>11</v>
      </c>
      <c r="E682" s="545" t="s">
        <v>2429</v>
      </c>
      <c r="F682" s="564">
        <v>9737</v>
      </c>
      <c r="G682" s="544" t="s">
        <v>11</v>
      </c>
      <c r="H682" s="545" t="s">
        <v>11</v>
      </c>
      <c r="I682" s="544" t="s">
        <v>11</v>
      </c>
      <c r="J682" s="289"/>
    </row>
    <row r="683" spans="1:10" s="272" customFormat="1" x14ac:dyDescent="0.4">
      <c r="A683" s="140"/>
      <c r="B683" s="142">
        <v>243375</v>
      </c>
      <c r="C683" s="167" t="s">
        <v>11</v>
      </c>
      <c r="D683" s="167" t="s">
        <v>11</v>
      </c>
      <c r="E683" s="552" t="s">
        <v>3025</v>
      </c>
      <c r="F683" s="566">
        <v>2373.46</v>
      </c>
      <c r="G683" s="554"/>
      <c r="H683" s="552"/>
      <c r="I683" s="554"/>
      <c r="J683" s="289"/>
    </row>
    <row r="684" spans="1:10" s="272" customFormat="1" x14ac:dyDescent="0.4">
      <c r="A684" s="140"/>
      <c r="B684" s="142"/>
      <c r="C684" s="167" t="s">
        <v>11</v>
      </c>
      <c r="D684" s="167" t="s">
        <v>11</v>
      </c>
      <c r="E684" s="552"/>
      <c r="F684" s="566"/>
      <c r="G684" s="554"/>
      <c r="H684" s="552"/>
      <c r="I684" s="554"/>
      <c r="J684" s="289"/>
    </row>
    <row r="685" spans="1:10" s="272" customFormat="1" x14ac:dyDescent="0.4">
      <c r="A685" s="140"/>
      <c r="B685" s="142"/>
      <c r="C685" s="140"/>
      <c r="D685" s="140"/>
      <c r="E685" s="552"/>
      <c r="F685" s="566"/>
      <c r="G685" s="554"/>
      <c r="H685" s="552"/>
      <c r="I685" s="554"/>
      <c r="J685" s="289"/>
    </row>
    <row r="686" spans="1:10" s="272" customFormat="1" x14ac:dyDescent="0.4">
      <c r="A686" s="140"/>
      <c r="B686" s="142"/>
      <c r="C686" s="167"/>
      <c r="D686" s="167"/>
      <c r="E686" s="418"/>
      <c r="F686" s="419"/>
      <c r="G686" s="420"/>
      <c r="H686" s="418"/>
      <c r="I686" s="421"/>
      <c r="J686" s="289"/>
    </row>
    <row r="687" spans="1:10" s="272" customFormat="1" x14ac:dyDescent="0.4">
      <c r="A687" s="140">
        <v>28</v>
      </c>
      <c r="B687" s="142">
        <v>243236</v>
      </c>
      <c r="C687" s="167" t="s">
        <v>478</v>
      </c>
      <c r="D687" s="167" t="s">
        <v>11</v>
      </c>
      <c r="E687" s="545" t="s">
        <v>1169</v>
      </c>
      <c r="F687" s="564">
        <v>49000</v>
      </c>
      <c r="G687" s="544">
        <v>243279</v>
      </c>
      <c r="H687" s="545" t="s">
        <v>1938</v>
      </c>
      <c r="I687" s="562" t="s">
        <v>487</v>
      </c>
      <c r="J687" s="289">
        <f>F687+F688+F689+F690</f>
        <v>192900</v>
      </c>
    </row>
    <row r="688" spans="1:10" s="272" customFormat="1" x14ac:dyDescent="0.4">
      <c r="A688" s="140"/>
      <c r="B688" s="142"/>
      <c r="C688" s="167" t="s">
        <v>11</v>
      </c>
      <c r="D688" s="167" t="s">
        <v>11</v>
      </c>
      <c r="E688" s="545" t="s">
        <v>1178</v>
      </c>
      <c r="F688" s="564">
        <v>86000</v>
      </c>
      <c r="G688" s="544" t="s">
        <v>11</v>
      </c>
      <c r="H688" s="545" t="s">
        <v>11</v>
      </c>
      <c r="I688" s="544" t="s">
        <v>11</v>
      </c>
      <c r="J688" s="289"/>
    </row>
    <row r="689" spans="1:10" s="272" customFormat="1" x14ac:dyDescent="0.4">
      <c r="A689" s="140"/>
      <c r="B689" s="142"/>
      <c r="C689" s="167" t="s">
        <v>11</v>
      </c>
      <c r="D689" s="167" t="s">
        <v>11</v>
      </c>
      <c r="E689" s="545" t="s">
        <v>1179</v>
      </c>
      <c r="F689" s="564">
        <v>45000</v>
      </c>
      <c r="G689" s="544" t="s">
        <v>11</v>
      </c>
      <c r="H689" s="545" t="s">
        <v>11</v>
      </c>
      <c r="I689" s="544" t="s">
        <v>11</v>
      </c>
      <c r="J689" s="289"/>
    </row>
    <row r="690" spans="1:10" s="272" customFormat="1" x14ac:dyDescent="0.4">
      <c r="A690" s="140"/>
      <c r="B690" s="142">
        <v>242897</v>
      </c>
      <c r="C690" s="167" t="s">
        <v>11</v>
      </c>
      <c r="D690" s="167" t="s">
        <v>11</v>
      </c>
      <c r="E690" s="545" t="s">
        <v>1423</v>
      </c>
      <c r="F690" s="564">
        <v>12900</v>
      </c>
      <c r="G690" s="544" t="s">
        <v>11</v>
      </c>
      <c r="H690" s="545" t="s">
        <v>11</v>
      </c>
      <c r="I690" s="544" t="s">
        <v>11</v>
      </c>
      <c r="J690" s="289"/>
    </row>
    <row r="691" spans="1:10" s="272" customFormat="1" x14ac:dyDescent="0.4">
      <c r="A691" s="140"/>
      <c r="B691" s="142">
        <v>243300</v>
      </c>
      <c r="C691" s="167" t="s">
        <v>11</v>
      </c>
      <c r="D691" s="167" t="s">
        <v>11</v>
      </c>
      <c r="E691" s="418" t="s">
        <v>2178</v>
      </c>
      <c r="F691" s="419">
        <v>67500</v>
      </c>
      <c r="G691" s="554"/>
      <c r="H691" s="552"/>
      <c r="I691" s="554"/>
      <c r="J691" s="289"/>
    </row>
    <row r="692" spans="1:10" s="272" customFormat="1" x14ac:dyDescent="0.4">
      <c r="A692" s="140"/>
      <c r="B692" s="142">
        <v>243353</v>
      </c>
      <c r="C692" s="167" t="s">
        <v>11</v>
      </c>
      <c r="D692" s="167" t="s">
        <v>11</v>
      </c>
      <c r="E692" s="418" t="s">
        <v>2179</v>
      </c>
      <c r="F692" s="419">
        <v>67500</v>
      </c>
      <c r="G692" s="554"/>
      <c r="H692" s="552"/>
      <c r="I692" s="554"/>
      <c r="J692" s="289"/>
    </row>
    <row r="693" spans="1:10" s="272" customFormat="1" x14ac:dyDescent="0.4">
      <c r="A693" s="140"/>
      <c r="B693" s="142"/>
      <c r="C693" s="167" t="s">
        <v>11</v>
      </c>
      <c r="D693" s="167" t="s">
        <v>11</v>
      </c>
      <c r="E693" s="418" t="s">
        <v>2849</v>
      </c>
      <c r="F693" s="419">
        <v>67500</v>
      </c>
      <c r="G693" s="554"/>
      <c r="H693" s="552"/>
      <c r="I693" s="554"/>
      <c r="J693" s="289"/>
    </row>
    <row r="694" spans="1:10" s="272" customFormat="1" x14ac:dyDescent="0.4">
      <c r="A694" s="140"/>
      <c r="B694" s="142"/>
      <c r="C694" s="167" t="s">
        <v>11</v>
      </c>
      <c r="D694" s="167" t="s">
        <v>11</v>
      </c>
      <c r="E694" s="418"/>
      <c r="F694" s="419"/>
      <c r="G694" s="554"/>
      <c r="H694" s="552"/>
      <c r="I694" s="554"/>
      <c r="J694" s="289"/>
    </row>
    <row r="695" spans="1:10" s="272" customFormat="1" x14ac:dyDescent="0.4">
      <c r="A695" s="140"/>
      <c r="B695" s="142"/>
      <c r="C695" s="167"/>
      <c r="D695" s="167"/>
      <c r="E695" s="418"/>
      <c r="F695" s="419"/>
      <c r="G695" s="420"/>
      <c r="H695" s="418"/>
      <c r="I695" s="421"/>
      <c r="J695" s="289"/>
    </row>
    <row r="696" spans="1:10" s="272" customFormat="1" x14ac:dyDescent="0.4">
      <c r="A696" s="140">
        <v>29</v>
      </c>
      <c r="B696" s="142">
        <v>243236</v>
      </c>
      <c r="C696" s="167" t="s">
        <v>1173</v>
      </c>
      <c r="D696" s="167" t="s">
        <v>11</v>
      </c>
      <c r="E696" s="545" t="s">
        <v>1174</v>
      </c>
      <c r="F696" s="564">
        <v>125000</v>
      </c>
      <c r="G696" s="574">
        <v>243241</v>
      </c>
      <c r="H696" s="545" t="s">
        <v>1250</v>
      </c>
      <c r="I696" s="562" t="s">
        <v>487</v>
      </c>
      <c r="J696" s="289">
        <f>F696+F697+F698</f>
        <v>375000</v>
      </c>
    </row>
    <row r="697" spans="1:10" s="272" customFormat="1" x14ac:dyDescent="0.4">
      <c r="A697" s="140"/>
      <c r="B697" s="142">
        <v>243286</v>
      </c>
      <c r="C697" s="167" t="s">
        <v>11</v>
      </c>
      <c r="D697" s="167" t="s">
        <v>11</v>
      </c>
      <c r="E697" s="569" t="s">
        <v>2050</v>
      </c>
      <c r="F697" s="565">
        <v>125000</v>
      </c>
      <c r="G697" s="544">
        <v>243301</v>
      </c>
      <c r="H697" s="545" t="s">
        <v>2284</v>
      </c>
      <c r="I697" s="544" t="s">
        <v>11</v>
      </c>
      <c r="J697" s="289"/>
    </row>
    <row r="698" spans="1:10" s="272" customFormat="1" x14ac:dyDescent="0.4">
      <c r="A698" s="140"/>
      <c r="B698" s="142">
        <v>243300</v>
      </c>
      <c r="C698" s="167" t="s">
        <v>11</v>
      </c>
      <c r="D698" s="167" t="s">
        <v>11</v>
      </c>
      <c r="E698" s="569" t="s">
        <v>2181</v>
      </c>
      <c r="F698" s="565">
        <v>125000</v>
      </c>
      <c r="G698" s="544" t="s">
        <v>11</v>
      </c>
      <c r="H698" s="545" t="s">
        <v>11</v>
      </c>
      <c r="I698" s="544" t="s">
        <v>11</v>
      </c>
      <c r="J698" s="289"/>
    </row>
    <row r="699" spans="1:10" s="272" customFormat="1" x14ac:dyDescent="0.4">
      <c r="A699" s="140"/>
      <c r="B699" s="142"/>
      <c r="C699" s="167" t="s">
        <v>11</v>
      </c>
      <c r="D699" s="167" t="s">
        <v>11</v>
      </c>
      <c r="E699" s="418"/>
      <c r="F699" s="419"/>
      <c r="G699" s="554"/>
      <c r="H699" s="552"/>
      <c r="I699" s="554"/>
      <c r="J699" s="289"/>
    </row>
    <row r="700" spans="1:10" s="272" customFormat="1" x14ac:dyDescent="0.4">
      <c r="A700" s="140"/>
      <c r="B700" s="142"/>
      <c r="C700" s="167" t="s">
        <v>11</v>
      </c>
      <c r="D700" s="167" t="s">
        <v>11</v>
      </c>
      <c r="E700" s="418"/>
      <c r="F700" s="419"/>
      <c r="G700" s="554"/>
      <c r="H700" s="552"/>
      <c r="I700" s="554"/>
      <c r="J700" s="289"/>
    </row>
    <row r="701" spans="1:10" s="272" customFormat="1" x14ac:dyDescent="0.4">
      <c r="A701" s="140"/>
      <c r="B701" s="142"/>
      <c r="C701" s="167"/>
      <c r="D701" s="167"/>
      <c r="E701" s="418"/>
      <c r="F701" s="419"/>
      <c r="G701" s="420"/>
      <c r="H701" s="418"/>
      <c r="I701" s="421"/>
      <c r="J701" s="289"/>
    </row>
    <row r="702" spans="1:10" s="272" customFormat="1" x14ac:dyDescent="0.4">
      <c r="A702" s="140">
        <v>30</v>
      </c>
      <c r="B702" s="142">
        <v>243342</v>
      </c>
      <c r="C702" s="167" t="s">
        <v>2698</v>
      </c>
      <c r="D702" s="167" t="s">
        <v>11</v>
      </c>
      <c r="E702" s="418" t="s">
        <v>2699</v>
      </c>
      <c r="F702" s="419">
        <v>26686.5</v>
      </c>
      <c r="G702" s="420"/>
      <c r="H702" s="418"/>
      <c r="I702" s="421"/>
      <c r="J702" s="289"/>
    </row>
    <row r="703" spans="1:10" s="272" customFormat="1" x14ac:dyDescent="0.4">
      <c r="A703" s="140"/>
      <c r="B703" s="142"/>
      <c r="C703" s="167"/>
      <c r="D703" s="167"/>
      <c r="E703" s="418" t="s">
        <v>3048</v>
      </c>
      <c r="F703" s="419">
        <v>24576</v>
      </c>
      <c r="G703" s="420"/>
      <c r="H703" s="418"/>
      <c r="I703" s="421"/>
      <c r="J703" s="289"/>
    </row>
    <row r="704" spans="1:10" s="272" customFormat="1" x14ac:dyDescent="0.4">
      <c r="A704" s="140"/>
      <c r="B704" s="142"/>
      <c r="C704" s="167"/>
      <c r="D704" s="167"/>
      <c r="E704" s="418"/>
      <c r="F704" s="419"/>
      <c r="G704" s="420"/>
      <c r="H704" s="418"/>
      <c r="I704" s="421"/>
      <c r="J704" s="289"/>
    </row>
    <row r="705" spans="1:10" s="272" customFormat="1" x14ac:dyDescent="0.4">
      <c r="A705" s="140"/>
      <c r="B705" s="142"/>
      <c r="C705" s="167"/>
      <c r="D705" s="167"/>
      <c r="E705" s="418"/>
      <c r="F705" s="419"/>
      <c r="G705" s="420"/>
      <c r="H705" s="418"/>
      <c r="I705" s="421"/>
      <c r="J705" s="289"/>
    </row>
    <row r="706" spans="1:10" s="272" customFormat="1" x14ac:dyDescent="0.4">
      <c r="A706" s="140"/>
      <c r="B706" s="142"/>
      <c r="C706" s="140"/>
      <c r="D706" s="140"/>
      <c r="E706" s="418"/>
      <c r="F706" s="419"/>
      <c r="G706" s="420"/>
      <c r="H706" s="418"/>
      <c r="I706" s="421"/>
      <c r="J706" s="289"/>
    </row>
    <row r="707" spans="1:10" s="133" customFormat="1" x14ac:dyDescent="0.4">
      <c r="A707" s="273">
        <v>30</v>
      </c>
      <c r="B707" s="274">
        <v>242971</v>
      </c>
      <c r="C707" s="167" t="s">
        <v>157</v>
      </c>
      <c r="D707" s="273" t="s">
        <v>11</v>
      </c>
      <c r="E707" s="542" t="s">
        <v>255</v>
      </c>
      <c r="F707" s="564">
        <v>7200</v>
      </c>
      <c r="G707" s="545" t="s">
        <v>784</v>
      </c>
      <c r="H707" s="545" t="s">
        <v>1020</v>
      </c>
      <c r="I707" s="545" t="s">
        <v>487</v>
      </c>
      <c r="J707" s="285">
        <f>F707+F708+F709+F710+F711+F712+F713+F714+F715+F716+F717+F718</f>
        <v>156340</v>
      </c>
    </row>
    <row r="708" spans="1:10" s="133" customFormat="1" x14ac:dyDescent="0.4">
      <c r="A708" s="273"/>
      <c r="B708" s="273"/>
      <c r="C708" s="273" t="s">
        <v>11</v>
      </c>
      <c r="D708" s="273" t="s">
        <v>11</v>
      </c>
      <c r="E708" s="542" t="s">
        <v>256</v>
      </c>
      <c r="F708" s="564">
        <v>4840</v>
      </c>
      <c r="G708" s="544" t="s">
        <v>11</v>
      </c>
      <c r="H708" s="545" t="s">
        <v>11</v>
      </c>
      <c r="I708" s="544" t="s">
        <v>11</v>
      </c>
      <c r="J708" s="285"/>
    </row>
    <row r="709" spans="1:10" s="128" customFormat="1" x14ac:dyDescent="0.4">
      <c r="A709" s="167"/>
      <c r="B709" s="167"/>
      <c r="C709" s="167" t="s">
        <v>11</v>
      </c>
      <c r="D709" s="167" t="s">
        <v>11</v>
      </c>
      <c r="E709" s="542" t="s">
        <v>435</v>
      </c>
      <c r="F709" s="564">
        <v>4000</v>
      </c>
      <c r="G709" s="544" t="s">
        <v>11</v>
      </c>
      <c r="H709" s="545" t="s">
        <v>11</v>
      </c>
      <c r="I709" s="544" t="s">
        <v>11</v>
      </c>
      <c r="J709" s="166"/>
    </row>
    <row r="710" spans="1:10" s="128" customFormat="1" x14ac:dyDescent="0.4">
      <c r="A710" s="167"/>
      <c r="B710" s="167"/>
      <c r="C710" s="167" t="s">
        <v>11</v>
      </c>
      <c r="D710" s="167" t="s">
        <v>11</v>
      </c>
      <c r="E710" s="542" t="s">
        <v>442</v>
      </c>
      <c r="F710" s="564">
        <v>20400</v>
      </c>
      <c r="G710" s="544" t="s">
        <v>11</v>
      </c>
      <c r="H710" s="545" t="s">
        <v>11</v>
      </c>
      <c r="I710" s="544" t="s">
        <v>11</v>
      </c>
      <c r="J710" s="166"/>
    </row>
    <row r="711" spans="1:10" s="272" customFormat="1" x14ac:dyDescent="0.4">
      <c r="A711" s="140"/>
      <c r="B711" s="142">
        <v>243229</v>
      </c>
      <c r="C711" s="167" t="s">
        <v>11</v>
      </c>
      <c r="D711" s="167" t="s">
        <v>11</v>
      </c>
      <c r="E711" s="542" t="s">
        <v>1045</v>
      </c>
      <c r="F711" s="564">
        <v>2520</v>
      </c>
      <c r="G711" s="544">
        <v>243283</v>
      </c>
      <c r="H711" s="545" t="s">
        <v>2035</v>
      </c>
      <c r="I711" s="544" t="s">
        <v>11</v>
      </c>
      <c r="J711" s="289"/>
    </row>
    <row r="712" spans="1:10" s="272" customFormat="1" x14ac:dyDescent="0.4">
      <c r="A712" s="140"/>
      <c r="B712" s="140"/>
      <c r="C712" s="167" t="s">
        <v>11</v>
      </c>
      <c r="D712" s="167" t="s">
        <v>11</v>
      </c>
      <c r="E712" s="542" t="s">
        <v>1079</v>
      </c>
      <c r="F712" s="564">
        <v>12000</v>
      </c>
      <c r="G712" s="544" t="s">
        <v>11</v>
      </c>
      <c r="H712" s="545" t="s">
        <v>11</v>
      </c>
      <c r="I712" s="544" t="s">
        <v>11</v>
      </c>
      <c r="J712" s="289"/>
    </row>
    <row r="713" spans="1:10" s="272" customFormat="1" x14ac:dyDescent="0.4">
      <c r="A713" s="140"/>
      <c r="B713" s="140"/>
      <c r="C713" s="167" t="s">
        <v>11</v>
      </c>
      <c r="D713" s="167" t="s">
        <v>11</v>
      </c>
      <c r="E713" s="542" t="s">
        <v>1080</v>
      </c>
      <c r="F713" s="564">
        <v>2880</v>
      </c>
      <c r="G713" s="544" t="s">
        <v>11</v>
      </c>
      <c r="H713" s="545" t="s">
        <v>11</v>
      </c>
      <c r="I713" s="544" t="s">
        <v>11</v>
      </c>
      <c r="J713" s="289"/>
    </row>
    <row r="714" spans="1:10" s="272" customFormat="1" x14ac:dyDescent="0.4">
      <c r="A714" s="140"/>
      <c r="B714" s="142">
        <v>242900</v>
      </c>
      <c r="C714" s="167" t="s">
        <v>11</v>
      </c>
      <c r="D714" s="167" t="s">
        <v>11</v>
      </c>
      <c r="E714" s="542" t="s">
        <v>1463</v>
      </c>
      <c r="F714" s="564">
        <v>23700</v>
      </c>
      <c r="G714" s="544" t="s">
        <v>11</v>
      </c>
      <c r="H714" s="545" t="s">
        <v>11</v>
      </c>
      <c r="I714" s="544" t="s">
        <v>11</v>
      </c>
      <c r="J714" s="289"/>
    </row>
    <row r="715" spans="1:10" s="272" customFormat="1" x14ac:dyDescent="0.4">
      <c r="A715" s="140"/>
      <c r="B715" s="140"/>
      <c r="C715" s="167" t="s">
        <v>11</v>
      </c>
      <c r="D715" s="167" t="s">
        <v>11</v>
      </c>
      <c r="E715" s="542" t="s">
        <v>1483</v>
      </c>
      <c r="F715" s="564">
        <v>51600</v>
      </c>
      <c r="G715" s="544" t="s">
        <v>11</v>
      </c>
      <c r="H715" s="545" t="s">
        <v>11</v>
      </c>
      <c r="I715" s="544" t="s">
        <v>11</v>
      </c>
      <c r="J715" s="289"/>
    </row>
    <row r="716" spans="1:10" s="272" customFormat="1" x14ac:dyDescent="0.4">
      <c r="A716" s="140"/>
      <c r="B716" s="140"/>
      <c r="C716" s="167" t="s">
        <v>11</v>
      </c>
      <c r="D716" s="167" t="s">
        <v>11</v>
      </c>
      <c r="E716" s="542" t="s">
        <v>1532</v>
      </c>
      <c r="F716" s="564">
        <v>12000</v>
      </c>
      <c r="G716" s="544" t="s">
        <v>11</v>
      </c>
      <c r="H716" s="545" t="s">
        <v>11</v>
      </c>
      <c r="I716" s="544" t="s">
        <v>11</v>
      </c>
      <c r="J716" s="289"/>
    </row>
    <row r="717" spans="1:10" s="272" customFormat="1" x14ac:dyDescent="0.4">
      <c r="A717" s="140"/>
      <c r="B717" s="142">
        <v>243277</v>
      </c>
      <c r="C717" s="167" t="s">
        <v>11</v>
      </c>
      <c r="D717" s="167" t="s">
        <v>11</v>
      </c>
      <c r="E717" s="414" t="s">
        <v>1846</v>
      </c>
      <c r="F717" s="412">
        <v>11200</v>
      </c>
      <c r="G717" s="544">
        <v>243321</v>
      </c>
      <c r="H717" s="545" t="s">
        <v>2446</v>
      </c>
      <c r="I717" s="544" t="s">
        <v>11</v>
      </c>
      <c r="J717" s="289"/>
    </row>
    <row r="718" spans="1:10" s="272" customFormat="1" x14ac:dyDescent="0.4">
      <c r="A718" s="140"/>
      <c r="B718" s="140"/>
      <c r="C718" s="167" t="s">
        <v>11</v>
      </c>
      <c r="D718" s="167" t="s">
        <v>11</v>
      </c>
      <c r="E718" s="414" t="s">
        <v>1863</v>
      </c>
      <c r="F718" s="412">
        <v>4000</v>
      </c>
      <c r="G718" s="544" t="s">
        <v>11</v>
      </c>
      <c r="H718" s="545" t="s">
        <v>11</v>
      </c>
      <c r="I718" s="544" t="s">
        <v>11</v>
      </c>
      <c r="J718" s="289"/>
    </row>
    <row r="719" spans="1:10" s="272" customFormat="1" x14ac:dyDescent="0.4">
      <c r="A719" s="140"/>
      <c r="B719" s="142">
        <v>243328</v>
      </c>
      <c r="C719" s="167" t="s">
        <v>11</v>
      </c>
      <c r="D719" s="167" t="s">
        <v>11</v>
      </c>
      <c r="E719" s="409" t="s">
        <v>2509</v>
      </c>
      <c r="F719" s="419">
        <v>9870</v>
      </c>
      <c r="G719" s="410"/>
      <c r="H719" s="418"/>
      <c r="I719" s="410"/>
      <c r="J719" s="289"/>
    </row>
    <row r="720" spans="1:10" s="272" customFormat="1" x14ac:dyDescent="0.4">
      <c r="A720" s="140"/>
      <c r="B720" s="140"/>
      <c r="C720" s="167" t="s">
        <v>11</v>
      </c>
      <c r="D720" s="167" t="s">
        <v>11</v>
      </c>
      <c r="E720" s="409" t="s">
        <v>2513</v>
      </c>
      <c r="F720" s="419">
        <v>16500</v>
      </c>
      <c r="G720" s="410"/>
      <c r="H720" s="418"/>
      <c r="I720" s="410"/>
      <c r="J720" s="289"/>
    </row>
    <row r="721" spans="1:10" s="272" customFormat="1" x14ac:dyDescent="0.4">
      <c r="A721" s="140"/>
      <c r="B721" s="140"/>
      <c r="C721" s="167" t="s">
        <v>11</v>
      </c>
      <c r="D721" s="167" t="s">
        <v>11</v>
      </c>
      <c r="E721" s="409" t="s">
        <v>2532</v>
      </c>
      <c r="F721" s="419">
        <v>3600</v>
      </c>
      <c r="G721" s="410"/>
      <c r="H721" s="418"/>
      <c r="I721" s="410"/>
      <c r="J721" s="289"/>
    </row>
    <row r="722" spans="1:10" s="272" customFormat="1" x14ac:dyDescent="0.4">
      <c r="A722" s="140"/>
      <c r="B722" s="142">
        <v>243353</v>
      </c>
      <c r="C722" s="167" t="s">
        <v>11</v>
      </c>
      <c r="D722" s="167" t="s">
        <v>11</v>
      </c>
      <c r="E722" s="409" t="s">
        <v>2749</v>
      </c>
      <c r="F722" s="419">
        <v>13440</v>
      </c>
      <c r="G722" s="410"/>
      <c r="H722" s="418"/>
      <c r="I722" s="410"/>
      <c r="J722" s="289"/>
    </row>
    <row r="723" spans="1:10" s="272" customFormat="1" x14ac:dyDescent="0.4">
      <c r="A723" s="140"/>
      <c r="B723" s="140"/>
      <c r="C723" s="167" t="s">
        <v>11</v>
      </c>
      <c r="D723" s="167" t="s">
        <v>11</v>
      </c>
      <c r="E723" s="409" t="s">
        <v>2762</v>
      </c>
      <c r="F723" s="419">
        <v>26500</v>
      </c>
      <c r="G723" s="410"/>
      <c r="H723" s="418"/>
      <c r="I723" s="410"/>
      <c r="J723" s="289"/>
    </row>
    <row r="724" spans="1:10" s="272" customFormat="1" x14ac:dyDescent="0.4">
      <c r="A724" s="140"/>
      <c r="B724" s="140"/>
      <c r="C724" s="167" t="s">
        <v>11</v>
      </c>
      <c r="D724" s="167" t="s">
        <v>11</v>
      </c>
      <c r="E724" s="409" t="s">
        <v>2841</v>
      </c>
      <c r="F724" s="419">
        <v>9000</v>
      </c>
      <c r="G724" s="410"/>
      <c r="H724" s="418"/>
      <c r="I724" s="410"/>
      <c r="J724" s="289"/>
    </row>
    <row r="725" spans="1:10" s="272" customFormat="1" x14ac:dyDescent="0.4">
      <c r="A725" s="140"/>
      <c r="B725" s="140"/>
      <c r="C725" s="167" t="s">
        <v>11</v>
      </c>
      <c r="D725" s="167" t="s">
        <v>11</v>
      </c>
      <c r="E725" s="409" t="s">
        <v>2958</v>
      </c>
      <c r="F725" s="419">
        <v>85600</v>
      </c>
      <c r="G725" s="410"/>
      <c r="H725" s="418"/>
      <c r="I725" s="410"/>
      <c r="J725" s="289"/>
    </row>
    <row r="726" spans="1:10" s="272" customFormat="1" x14ac:dyDescent="0.4">
      <c r="A726" s="140"/>
      <c r="B726" s="140"/>
      <c r="C726" s="167" t="s">
        <v>11</v>
      </c>
      <c r="D726" s="167" t="s">
        <v>11</v>
      </c>
      <c r="E726" s="409" t="s">
        <v>2960</v>
      </c>
      <c r="F726" s="419">
        <v>32400</v>
      </c>
      <c r="G726" s="410"/>
      <c r="H726" s="418"/>
      <c r="I726" s="410"/>
      <c r="J726" s="289"/>
    </row>
    <row r="727" spans="1:10" s="272" customFormat="1" x14ac:dyDescent="0.4">
      <c r="A727" s="140"/>
      <c r="B727" s="140"/>
      <c r="C727" s="167" t="s">
        <v>11</v>
      </c>
      <c r="D727" s="167" t="s">
        <v>11</v>
      </c>
      <c r="E727" s="409" t="s">
        <v>2962</v>
      </c>
      <c r="F727" s="419">
        <v>9870</v>
      </c>
      <c r="G727" s="410"/>
      <c r="H727" s="418"/>
      <c r="I727" s="410"/>
      <c r="J727" s="289"/>
    </row>
    <row r="728" spans="1:10" s="272" customFormat="1" x14ac:dyDescent="0.4">
      <c r="A728" s="140"/>
      <c r="B728" s="142">
        <v>243369</v>
      </c>
      <c r="C728" s="167" t="s">
        <v>11</v>
      </c>
      <c r="D728" s="167" t="s">
        <v>11</v>
      </c>
      <c r="E728" s="409" t="s">
        <v>2996</v>
      </c>
      <c r="F728" s="419">
        <v>10560</v>
      </c>
      <c r="G728" s="410"/>
      <c r="H728" s="418"/>
      <c r="I728" s="410"/>
      <c r="J728" s="289"/>
    </row>
    <row r="729" spans="1:10" s="272" customFormat="1" x14ac:dyDescent="0.4">
      <c r="A729" s="140"/>
      <c r="B729" s="142">
        <v>243375</v>
      </c>
      <c r="C729" s="167" t="s">
        <v>11</v>
      </c>
      <c r="D729" s="167" t="s">
        <v>11</v>
      </c>
      <c r="E729" s="409" t="s">
        <v>3028</v>
      </c>
      <c r="F729" s="419">
        <v>1360</v>
      </c>
      <c r="G729" s="410"/>
      <c r="H729" s="418"/>
      <c r="I729" s="410"/>
      <c r="J729" s="289"/>
    </row>
    <row r="730" spans="1:10" s="272" customFormat="1" x14ac:dyDescent="0.4">
      <c r="A730" s="140"/>
      <c r="B730" s="140"/>
      <c r="C730" s="167"/>
      <c r="D730" s="167"/>
      <c r="E730" s="409"/>
      <c r="F730" s="419"/>
      <c r="G730" s="410"/>
      <c r="H730" s="418"/>
      <c r="I730" s="410"/>
      <c r="J730" s="289"/>
    </row>
    <row r="731" spans="1:10" s="272" customFormat="1" x14ac:dyDescent="0.4">
      <c r="A731" s="140"/>
      <c r="B731" s="140"/>
      <c r="C731" s="167"/>
      <c r="D731" s="167"/>
      <c r="E731" s="409"/>
      <c r="F731" s="419"/>
      <c r="G731" s="410"/>
      <c r="H731" s="418"/>
      <c r="I731" s="410"/>
      <c r="J731" s="289"/>
    </row>
    <row r="732" spans="1:10" s="272" customFormat="1" x14ac:dyDescent="0.4">
      <c r="A732" s="140"/>
      <c r="B732" s="140"/>
      <c r="C732" s="167"/>
      <c r="D732" s="167"/>
      <c r="E732" s="409"/>
      <c r="F732" s="419"/>
      <c r="G732" s="410"/>
      <c r="H732" s="418"/>
      <c r="I732" s="410"/>
      <c r="J732" s="289"/>
    </row>
    <row r="733" spans="1:10" s="272" customFormat="1" x14ac:dyDescent="0.4">
      <c r="A733" s="140">
        <v>31</v>
      </c>
      <c r="B733" s="142">
        <v>243229</v>
      </c>
      <c r="C733" s="140" t="s">
        <v>1052</v>
      </c>
      <c r="D733" s="167" t="s">
        <v>11</v>
      </c>
      <c r="E733" s="542">
        <v>65024784</v>
      </c>
      <c r="F733" s="564">
        <v>13000</v>
      </c>
      <c r="G733" s="544">
        <v>243236</v>
      </c>
      <c r="H733" s="545" t="s">
        <v>1236</v>
      </c>
      <c r="I733" s="544" t="s">
        <v>487</v>
      </c>
      <c r="J733" s="289">
        <f>F733+F734+F735</f>
        <v>45500</v>
      </c>
    </row>
    <row r="734" spans="1:10" s="272" customFormat="1" x14ac:dyDescent="0.4">
      <c r="A734" s="140"/>
      <c r="B734" s="140"/>
      <c r="C734" s="167" t="s">
        <v>11</v>
      </c>
      <c r="D734" s="167" t="s">
        <v>11</v>
      </c>
      <c r="E734" s="542">
        <v>65040120</v>
      </c>
      <c r="F734" s="564">
        <v>13000</v>
      </c>
      <c r="G734" s="544">
        <v>243298</v>
      </c>
      <c r="H734" s="545" t="s">
        <v>2200</v>
      </c>
      <c r="I734" s="544" t="s">
        <v>11</v>
      </c>
      <c r="J734" s="289"/>
    </row>
    <row r="735" spans="1:10" s="272" customFormat="1" x14ac:dyDescent="0.4">
      <c r="A735" s="140"/>
      <c r="B735" s="142">
        <v>243325</v>
      </c>
      <c r="C735" s="167" t="s">
        <v>11</v>
      </c>
      <c r="D735" s="167" t="s">
        <v>11</v>
      </c>
      <c r="E735" s="414">
        <v>65052389</v>
      </c>
      <c r="F735" s="412">
        <v>19500</v>
      </c>
      <c r="G735" s="608">
        <v>243325</v>
      </c>
      <c r="H735" s="411" t="s">
        <v>2471</v>
      </c>
      <c r="I735" s="608" t="s">
        <v>487</v>
      </c>
      <c r="J735" s="289"/>
    </row>
    <row r="736" spans="1:10" s="272" customFormat="1" x14ac:dyDescent="0.4">
      <c r="A736" s="140"/>
      <c r="B736" s="142">
        <v>243354</v>
      </c>
      <c r="C736" s="167" t="s">
        <v>11</v>
      </c>
      <c r="D736" s="167" t="s">
        <v>11</v>
      </c>
      <c r="E736" s="409">
        <v>65057045</v>
      </c>
      <c r="F736" s="419">
        <v>18300</v>
      </c>
      <c r="G736" s="410"/>
      <c r="H736" s="418"/>
      <c r="I736" s="410"/>
      <c r="J736" s="289"/>
    </row>
    <row r="737" spans="1:10" s="128" customFormat="1" x14ac:dyDescent="0.4">
      <c r="A737" s="167"/>
      <c r="B737" s="167"/>
      <c r="C737" s="167"/>
      <c r="D737" s="167"/>
      <c r="E737" s="409"/>
      <c r="F737" s="419"/>
      <c r="G737" s="418"/>
      <c r="H737" s="418"/>
      <c r="I737" s="418"/>
      <c r="J737" s="166"/>
    </row>
    <row r="738" spans="1:10" s="128" customFormat="1" x14ac:dyDescent="0.4">
      <c r="A738" s="167">
        <v>32</v>
      </c>
      <c r="B738" s="277">
        <v>243172</v>
      </c>
      <c r="C738" s="167" t="s">
        <v>2993</v>
      </c>
      <c r="D738" s="167" t="s">
        <v>11</v>
      </c>
      <c r="E738" s="602" t="s">
        <v>492</v>
      </c>
      <c r="F738" s="564">
        <v>35400</v>
      </c>
      <c r="G738" s="545" t="s">
        <v>1237</v>
      </c>
      <c r="H738" s="545" t="s">
        <v>1238</v>
      </c>
      <c r="I738" s="545" t="s">
        <v>487</v>
      </c>
      <c r="J738" s="166">
        <f>F738+F739+F740+F741+F742+F743+F744</f>
        <v>145090</v>
      </c>
    </row>
    <row r="739" spans="1:10" s="128" customFormat="1" x14ac:dyDescent="0.4">
      <c r="A739" s="167"/>
      <c r="B739" s="167"/>
      <c r="C739" s="167" t="s">
        <v>11</v>
      </c>
      <c r="D739" s="167" t="s">
        <v>11</v>
      </c>
      <c r="E739" s="602" t="s">
        <v>1051</v>
      </c>
      <c r="F739" s="564">
        <v>42000</v>
      </c>
      <c r="G739" s="544" t="s">
        <v>11</v>
      </c>
      <c r="H739" s="545" t="s">
        <v>11</v>
      </c>
      <c r="I739" s="544" t="s">
        <v>11</v>
      </c>
      <c r="J739" s="166"/>
    </row>
    <row r="740" spans="1:10" s="128" customFormat="1" x14ac:dyDescent="0.4">
      <c r="A740" s="167"/>
      <c r="B740" s="277">
        <v>243229</v>
      </c>
      <c r="C740" s="167" t="s">
        <v>11</v>
      </c>
      <c r="D740" s="167" t="s">
        <v>11</v>
      </c>
      <c r="E740" s="602" t="s">
        <v>1067</v>
      </c>
      <c r="F740" s="564">
        <v>6840</v>
      </c>
      <c r="G740" s="544" t="s">
        <v>11</v>
      </c>
      <c r="H740" s="545" t="s">
        <v>11</v>
      </c>
      <c r="I740" s="544" t="s">
        <v>11</v>
      </c>
      <c r="J740" s="166"/>
    </row>
    <row r="741" spans="1:10" s="272" customFormat="1" x14ac:dyDescent="0.4">
      <c r="A741" s="140"/>
      <c r="B741" s="142">
        <v>242900</v>
      </c>
      <c r="C741" s="167" t="s">
        <v>11</v>
      </c>
      <c r="D741" s="167" t="s">
        <v>11</v>
      </c>
      <c r="E741" s="602" t="s">
        <v>1559</v>
      </c>
      <c r="F741" s="564">
        <v>7980</v>
      </c>
      <c r="G741" s="544">
        <v>243298</v>
      </c>
      <c r="H741" s="545" t="s">
        <v>2193</v>
      </c>
      <c r="I741" s="544" t="s">
        <v>11</v>
      </c>
      <c r="J741" s="289"/>
    </row>
    <row r="742" spans="1:10" s="272" customFormat="1" x14ac:dyDescent="0.4">
      <c r="A742" s="140"/>
      <c r="B742" s="142"/>
      <c r="C742" s="167" t="s">
        <v>11</v>
      </c>
      <c r="D742" s="167" t="s">
        <v>11</v>
      </c>
      <c r="E742" s="602" t="s">
        <v>2192</v>
      </c>
      <c r="F742" s="564">
        <v>8970</v>
      </c>
      <c r="G742" s="544" t="s">
        <v>11</v>
      </c>
      <c r="H742" s="545" t="s">
        <v>11</v>
      </c>
      <c r="I742" s="544" t="s">
        <v>11</v>
      </c>
      <c r="J742" s="289"/>
    </row>
    <row r="743" spans="1:10" s="272" customFormat="1" x14ac:dyDescent="0.4">
      <c r="A743" s="140"/>
      <c r="B743" s="142">
        <v>243325</v>
      </c>
      <c r="C743" s="167" t="s">
        <v>11</v>
      </c>
      <c r="D743" s="167" t="s">
        <v>11</v>
      </c>
      <c r="E743" s="754" t="s">
        <v>2420</v>
      </c>
      <c r="F743" s="578">
        <v>1900</v>
      </c>
      <c r="G743" s="544">
        <v>243325</v>
      </c>
      <c r="H743" s="545" t="s">
        <v>2472</v>
      </c>
      <c r="I743" s="544" t="s">
        <v>11</v>
      </c>
      <c r="J743" s="289"/>
    </row>
    <row r="744" spans="1:10" s="272" customFormat="1" x14ac:dyDescent="0.4">
      <c r="A744" s="140"/>
      <c r="B744" s="142"/>
      <c r="C744" s="167" t="s">
        <v>11</v>
      </c>
      <c r="D744" s="167" t="s">
        <v>11</v>
      </c>
      <c r="E744" s="754" t="s">
        <v>2428</v>
      </c>
      <c r="F744" s="578">
        <v>42000</v>
      </c>
      <c r="G744" s="544" t="s">
        <v>11</v>
      </c>
      <c r="H744" s="545" t="s">
        <v>11</v>
      </c>
      <c r="I744" s="544" t="s">
        <v>11</v>
      </c>
      <c r="J744" s="289"/>
    </row>
    <row r="745" spans="1:10" s="272" customFormat="1" x14ac:dyDescent="0.4">
      <c r="A745" s="140"/>
      <c r="B745" s="142">
        <v>243353</v>
      </c>
      <c r="C745" s="167" t="s">
        <v>11</v>
      </c>
      <c r="D745" s="167" t="s">
        <v>11</v>
      </c>
      <c r="E745" s="788" t="s">
        <v>2848</v>
      </c>
      <c r="F745" s="566">
        <v>207000</v>
      </c>
      <c r="G745" s="554"/>
      <c r="H745" s="552"/>
      <c r="I745" s="554"/>
      <c r="J745" s="289"/>
    </row>
    <row r="746" spans="1:10" s="272" customFormat="1" x14ac:dyDescent="0.4">
      <c r="A746" s="140"/>
      <c r="B746" s="142"/>
      <c r="C746" s="167" t="s">
        <v>11</v>
      </c>
      <c r="D746" s="167" t="s">
        <v>11</v>
      </c>
      <c r="E746" s="788" t="s">
        <v>2865</v>
      </c>
      <c r="F746" s="566">
        <v>6080</v>
      </c>
      <c r="G746" s="554"/>
      <c r="H746" s="552"/>
      <c r="I746" s="554"/>
      <c r="J746" s="289"/>
    </row>
    <row r="747" spans="1:10" s="272" customFormat="1" x14ac:dyDescent="0.4">
      <c r="A747" s="140"/>
      <c r="B747" s="142"/>
      <c r="C747" s="167" t="s">
        <v>11</v>
      </c>
      <c r="D747" s="167" t="s">
        <v>11</v>
      </c>
      <c r="E747" s="788" t="s">
        <v>2994</v>
      </c>
      <c r="F747" s="566">
        <v>21000</v>
      </c>
      <c r="G747" s="554"/>
      <c r="H747" s="552"/>
      <c r="I747" s="554"/>
      <c r="J747" s="289"/>
    </row>
    <row r="748" spans="1:10" s="272" customFormat="1" x14ac:dyDescent="0.4">
      <c r="A748" s="140"/>
      <c r="B748" s="142"/>
      <c r="C748" s="140"/>
      <c r="D748" s="140"/>
      <c r="E748" s="788"/>
      <c r="F748" s="566"/>
      <c r="G748" s="554"/>
      <c r="H748" s="552"/>
      <c r="I748" s="554"/>
      <c r="J748" s="289"/>
    </row>
    <row r="749" spans="1:10" s="133" customFormat="1" x14ac:dyDescent="0.4">
      <c r="A749" s="273"/>
      <c r="B749" s="273"/>
      <c r="C749" s="273"/>
      <c r="D749" s="273"/>
      <c r="E749" s="563"/>
      <c r="F749" s="566"/>
      <c r="G749" s="552"/>
      <c r="H749" s="552"/>
      <c r="I749" s="552"/>
      <c r="J749" s="285"/>
    </row>
    <row r="750" spans="1:10" s="133" customFormat="1" x14ac:dyDescent="0.4">
      <c r="A750" s="273">
        <v>33</v>
      </c>
      <c r="B750" s="274">
        <v>243108</v>
      </c>
      <c r="C750" s="167" t="s">
        <v>67</v>
      </c>
      <c r="D750" s="273" t="s">
        <v>11</v>
      </c>
      <c r="E750" s="542" t="s">
        <v>240</v>
      </c>
      <c r="F750" s="564">
        <v>39000</v>
      </c>
      <c r="G750" s="545" t="s">
        <v>1016</v>
      </c>
      <c r="H750" s="545" t="s">
        <v>1218</v>
      </c>
      <c r="I750" s="545" t="s">
        <v>487</v>
      </c>
      <c r="J750" s="285">
        <f>F750+F751+F752+F753+F754+F755+F756+F757+F758+F759+F760+F761+F762+F763+F764+F765+F766+F767+F768+F769+F770+F771</f>
        <v>443590</v>
      </c>
    </row>
    <row r="751" spans="1:10" s="133" customFormat="1" x14ac:dyDescent="0.4">
      <c r="A751" s="273"/>
      <c r="B751" s="274"/>
      <c r="C751" s="273" t="s">
        <v>11</v>
      </c>
      <c r="D751" s="273" t="s">
        <v>11</v>
      </c>
      <c r="E751" s="542" t="s">
        <v>248</v>
      </c>
      <c r="F751" s="564">
        <v>16000</v>
      </c>
      <c r="G751" s="544" t="s">
        <v>11</v>
      </c>
      <c r="H751" s="545" t="s">
        <v>11</v>
      </c>
      <c r="I751" s="544" t="s">
        <v>11</v>
      </c>
      <c r="J751" s="285"/>
    </row>
    <row r="752" spans="1:10" s="133" customFormat="1" x14ac:dyDescent="0.4">
      <c r="A752" s="273"/>
      <c r="B752" s="274"/>
      <c r="C752" s="294" t="s">
        <v>11</v>
      </c>
      <c r="D752" s="294" t="s">
        <v>11</v>
      </c>
      <c r="E752" s="542" t="s">
        <v>392</v>
      </c>
      <c r="F752" s="564">
        <v>5700</v>
      </c>
      <c r="G752" s="544" t="s">
        <v>11</v>
      </c>
      <c r="H752" s="545" t="s">
        <v>11</v>
      </c>
      <c r="I752" s="544" t="s">
        <v>11</v>
      </c>
      <c r="J752" s="285"/>
    </row>
    <row r="753" spans="1:10" s="128" customFormat="1" x14ac:dyDescent="0.4">
      <c r="A753" s="167"/>
      <c r="B753" s="277"/>
      <c r="C753" s="167" t="s">
        <v>11</v>
      </c>
      <c r="D753" s="167" t="s">
        <v>11</v>
      </c>
      <c r="E753" s="542" t="s">
        <v>448</v>
      </c>
      <c r="F753" s="564">
        <v>15200</v>
      </c>
      <c r="G753" s="544" t="s">
        <v>11</v>
      </c>
      <c r="H753" s="545" t="s">
        <v>11</v>
      </c>
      <c r="I753" s="544" t="s">
        <v>11</v>
      </c>
      <c r="J753" s="166"/>
    </row>
    <row r="754" spans="1:10" s="128" customFormat="1" x14ac:dyDescent="0.4">
      <c r="A754" s="167"/>
      <c r="B754" s="277"/>
      <c r="C754" s="167" t="s">
        <v>11</v>
      </c>
      <c r="D754" s="167" t="s">
        <v>11</v>
      </c>
      <c r="E754" s="542" t="s">
        <v>494</v>
      </c>
      <c r="F754" s="564">
        <v>18500</v>
      </c>
      <c r="G754" s="544" t="s">
        <v>11</v>
      </c>
      <c r="H754" s="545" t="s">
        <v>11</v>
      </c>
      <c r="I754" s="544" t="s">
        <v>11</v>
      </c>
      <c r="J754" s="166"/>
    </row>
    <row r="755" spans="1:10" s="128" customFormat="1" x14ac:dyDescent="0.4">
      <c r="A755" s="167"/>
      <c r="B755" s="277"/>
      <c r="C755" s="167" t="s">
        <v>11</v>
      </c>
      <c r="D755" s="167" t="s">
        <v>11</v>
      </c>
      <c r="E755" s="542" t="s">
        <v>495</v>
      </c>
      <c r="F755" s="564">
        <v>12500</v>
      </c>
      <c r="G755" s="544" t="s">
        <v>11</v>
      </c>
      <c r="H755" s="545" t="s">
        <v>11</v>
      </c>
      <c r="I755" s="544" t="s">
        <v>11</v>
      </c>
      <c r="J755" s="166"/>
    </row>
    <row r="756" spans="1:10" s="128" customFormat="1" x14ac:dyDescent="0.4">
      <c r="A756" s="167"/>
      <c r="B756" s="277"/>
      <c r="C756" s="167" t="s">
        <v>11</v>
      </c>
      <c r="D756" s="167" t="s">
        <v>11</v>
      </c>
      <c r="E756" s="542" t="s">
        <v>493</v>
      </c>
      <c r="F756" s="564">
        <v>52000</v>
      </c>
      <c r="G756" s="544" t="s">
        <v>11</v>
      </c>
      <c r="H756" s="545" t="s">
        <v>11</v>
      </c>
      <c r="I756" s="544" t="s">
        <v>11</v>
      </c>
      <c r="J756" s="166"/>
    </row>
    <row r="757" spans="1:10" s="128" customFormat="1" x14ac:dyDescent="0.4">
      <c r="A757" s="167" t="s">
        <v>496</v>
      </c>
      <c r="B757" s="277"/>
      <c r="C757" s="167" t="s">
        <v>11</v>
      </c>
      <c r="D757" s="167" t="s">
        <v>11</v>
      </c>
      <c r="E757" s="542" t="s">
        <v>497</v>
      </c>
      <c r="F757" s="564">
        <v>2950</v>
      </c>
      <c r="G757" s="544" t="s">
        <v>11</v>
      </c>
      <c r="H757" s="545" t="s">
        <v>11</v>
      </c>
      <c r="I757" s="544" t="s">
        <v>11</v>
      </c>
      <c r="J757" s="166"/>
    </row>
    <row r="758" spans="1:10" s="272" customFormat="1" x14ac:dyDescent="0.4">
      <c r="A758" s="140"/>
      <c r="B758" s="142">
        <v>243229</v>
      </c>
      <c r="C758" s="167" t="s">
        <v>11</v>
      </c>
      <c r="D758" s="167" t="s">
        <v>11</v>
      </c>
      <c r="E758" s="414" t="s">
        <v>1076</v>
      </c>
      <c r="F758" s="412">
        <v>7200</v>
      </c>
      <c r="G758" s="544">
        <v>243322</v>
      </c>
      <c r="H758" s="545" t="s">
        <v>2462</v>
      </c>
      <c r="I758" s="544" t="s">
        <v>11</v>
      </c>
      <c r="J758" s="289"/>
    </row>
    <row r="759" spans="1:10" s="272" customFormat="1" x14ac:dyDescent="0.4">
      <c r="A759" s="140"/>
      <c r="B759" s="142"/>
      <c r="C759" s="167" t="s">
        <v>11</v>
      </c>
      <c r="D759" s="167" t="s">
        <v>11</v>
      </c>
      <c r="E759" s="414" t="s">
        <v>1078</v>
      </c>
      <c r="F759" s="412">
        <v>22800</v>
      </c>
      <c r="G759" s="544" t="s">
        <v>11</v>
      </c>
      <c r="H759" s="545" t="s">
        <v>11</v>
      </c>
      <c r="I759" s="544" t="s">
        <v>11</v>
      </c>
      <c r="J759" s="289"/>
    </row>
    <row r="760" spans="1:10" s="272" customFormat="1" x14ac:dyDescent="0.4">
      <c r="A760" s="140"/>
      <c r="B760" s="142"/>
      <c r="C760" s="167" t="s">
        <v>11</v>
      </c>
      <c r="D760" s="167" t="s">
        <v>11</v>
      </c>
      <c r="E760" s="414" t="s">
        <v>1088</v>
      </c>
      <c r="F760" s="412">
        <v>10800</v>
      </c>
      <c r="G760" s="544" t="s">
        <v>11</v>
      </c>
      <c r="H760" s="545" t="s">
        <v>11</v>
      </c>
      <c r="I760" s="544" t="s">
        <v>11</v>
      </c>
      <c r="J760" s="289"/>
    </row>
    <row r="761" spans="1:10" s="272" customFormat="1" x14ac:dyDescent="0.4">
      <c r="A761" s="140"/>
      <c r="B761" s="142">
        <v>243250</v>
      </c>
      <c r="C761" s="167" t="s">
        <v>11</v>
      </c>
      <c r="D761" s="167" t="s">
        <v>11</v>
      </c>
      <c r="E761" s="414" t="s">
        <v>1344</v>
      </c>
      <c r="F761" s="412">
        <v>20000</v>
      </c>
      <c r="G761" s="544" t="s">
        <v>11</v>
      </c>
      <c r="H761" s="545" t="s">
        <v>11</v>
      </c>
      <c r="I761" s="544" t="s">
        <v>11</v>
      </c>
      <c r="J761" s="289"/>
    </row>
    <row r="762" spans="1:10" s="128" customFormat="1" x14ac:dyDescent="0.4">
      <c r="A762" s="167"/>
      <c r="B762" s="277"/>
      <c r="C762" s="167" t="s">
        <v>11</v>
      </c>
      <c r="D762" s="167" t="s">
        <v>11</v>
      </c>
      <c r="E762" s="414" t="s">
        <v>1480</v>
      </c>
      <c r="F762" s="412">
        <v>65000</v>
      </c>
      <c r="G762" s="544" t="s">
        <v>11</v>
      </c>
      <c r="H762" s="545" t="s">
        <v>11</v>
      </c>
      <c r="I762" s="544" t="s">
        <v>11</v>
      </c>
      <c r="J762" s="166"/>
    </row>
    <row r="763" spans="1:10" s="128" customFormat="1" x14ac:dyDescent="0.4">
      <c r="A763" s="167"/>
      <c r="B763" s="277"/>
      <c r="C763" s="167" t="s">
        <v>11</v>
      </c>
      <c r="D763" s="167" t="s">
        <v>11</v>
      </c>
      <c r="E763" s="414" t="s">
        <v>1507</v>
      </c>
      <c r="F763" s="412">
        <v>22900</v>
      </c>
      <c r="G763" s="544" t="s">
        <v>11</v>
      </c>
      <c r="H763" s="545" t="s">
        <v>11</v>
      </c>
      <c r="I763" s="544" t="s">
        <v>11</v>
      </c>
      <c r="J763" s="166"/>
    </row>
    <row r="764" spans="1:10" s="128" customFormat="1" x14ac:dyDescent="0.4">
      <c r="A764" s="167"/>
      <c r="B764" s="277"/>
      <c r="C764" s="167" t="s">
        <v>11</v>
      </c>
      <c r="D764" s="167" t="s">
        <v>11</v>
      </c>
      <c r="E764" s="414" t="s">
        <v>1554</v>
      </c>
      <c r="F764" s="412">
        <v>13200</v>
      </c>
      <c r="G764" s="544" t="s">
        <v>11</v>
      </c>
      <c r="H764" s="545" t="s">
        <v>11</v>
      </c>
      <c r="I764" s="544" t="s">
        <v>11</v>
      </c>
      <c r="J764" s="166"/>
    </row>
    <row r="765" spans="1:10" s="128" customFormat="1" x14ac:dyDescent="0.4">
      <c r="A765" s="167"/>
      <c r="B765" s="277"/>
      <c r="C765" s="167" t="s">
        <v>11</v>
      </c>
      <c r="D765" s="167" t="s">
        <v>11</v>
      </c>
      <c r="E765" s="414" t="s">
        <v>1560</v>
      </c>
      <c r="F765" s="412">
        <v>2040</v>
      </c>
      <c r="G765" s="544" t="s">
        <v>11</v>
      </c>
      <c r="H765" s="545" t="s">
        <v>11</v>
      </c>
      <c r="I765" s="544" t="s">
        <v>11</v>
      </c>
      <c r="J765" s="166"/>
    </row>
    <row r="766" spans="1:10" s="128" customFormat="1" x14ac:dyDescent="0.4">
      <c r="A766" s="167"/>
      <c r="B766" s="277"/>
      <c r="C766" s="167" t="s">
        <v>11</v>
      </c>
      <c r="D766" s="167" t="s">
        <v>11</v>
      </c>
      <c r="E766" s="414" t="s">
        <v>1569</v>
      </c>
      <c r="F766" s="412">
        <v>52000</v>
      </c>
      <c r="G766" s="544" t="s">
        <v>11</v>
      </c>
      <c r="H766" s="545" t="s">
        <v>11</v>
      </c>
      <c r="I766" s="544" t="s">
        <v>11</v>
      </c>
      <c r="J766" s="166"/>
    </row>
    <row r="767" spans="1:10" s="128" customFormat="1" x14ac:dyDescent="0.4">
      <c r="A767" s="167"/>
      <c r="B767" s="277"/>
      <c r="C767" s="167" t="s">
        <v>11</v>
      </c>
      <c r="D767" s="167" t="s">
        <v>11</v>
      </c>
      <c r="E767" s="414" t="s">
        <v>1812</v>
      </c>
      <c r="F767" s="412">
        <v>7800</v>
      </c>
      <c r="G767" s="544" t="s">
        <v>11</v>
      </c>
      <c r="H767" s="545" t="s">
        <v>11</v>
      </c>
      <c r="I767" s="544" t="s">
        <v>11</v>
      </c>
      <c r="J767" s="166"/>
    </row>
    <row r="768" spans="1:10" s="128" customFormat="1" x14ac:dyDescent="0.4">
      <c r="A768" s="167"/>
      <c r="B768" s="277">
        <v>243277</v>
      </c>
      <c r="C768" s="167" t="s">
        <v>11</v>
      </c>
      <c r="D768" s="167" t="s">
        <v>11</v>
      </c>
      <c r="E768" s="414" t="s">
        <v>1839</v>
      </c>
      <c r="F768" s="412">
        <v>18500</v>
      </c>
      <c r="G768" s="544" t="s">
        <v>11</v>
      </c>
      <c r="H768" s="545" t="s">
        <v>11</v>
      </c>
      <c r="I768" s="544" t="s">
        <v>11</v>
      </c>
      <c r="J768" s="166"/>
    </row>
    <row r="769" spans="1:10" s="128" customFormat="1" x14ac:dyDescent="0.4">
      <c r="A769" s="167"/>
      <c r="B769" s="277"/>
      <c r="C769" s="167" t="s">
        <v>11</v>
      </c>
      <c r="D769" s="167" t="s">
        <v>11</v>
      </c>
      <c r="E769" s="414" t="s">
        <v>1847</v>
      </c>
      <c r="F769" s="412">
        <v>20000</v>
      </c>
      <c r="G769" s="544" t="s">
        <v>11</v>
      </c>
      <c r="H769" s="545" t="s">
        <v>11</v>
      </c>
      <c r="I769" s="544" t="s">
        <v>11</v>
      </c>
      <c r="J769" s="166"/>
    </row>
    <row r="770" spans="1:10" s="128" customFormat="1" x14ac:dyDescent="0.4">
      <c r="A770" s="167"/>
      <c r="B770" s="277"/>
      <c r="C770" s="167" t="s">
        <v>11</v>
      </c>
      <c r="D770" s="167" t="s">
        <v>11</v>
      </c>
      <c r="E770" s="414" t="s">
        <v>1891</v>
      </c>
      <c r="F770" s="412">
        <v>10000</v>
      </c>
      <c r="G770" s="544" t="s">
        <v>11</v>
      </c>
      <c r="H770" s="545" t="s">
        <v>11</v>
      </c>
      <c r="I770" s="544" t="s">
        <v>11</v>
      </c>
      <c r="J770" s="166"/>
    </row>
    <row r="771" spans="1:10" s="128" customFormat="1" x14ac:dyDescent="0.4">
      <c r="A771" s="167"/>
      <c r="B771" s="277"/>
      <c r="C771" s="167"/>
      <c r="D771" s="167"/>
      <c r="E771" s="414" t="s">
        <v>2304</v>
      </c>
      <c r="F771" s="412">
        <v>9500</v>
      </c>
      <c r="G771" s="544" t="s">
        <v>11</v>
      </c>
      <c r="H771" s="545" t="s">
        <v>11</v>
      </c>
      <c r="I771" s="544" t="s">
        <v>11</v>
      </c>
      <c r="J771" s="166"/>
    </row>
    <row r="772" spans="1:10" s="128" customFormat="1" x14ac:dyDescent="0.4">
      <c r="A772" s="167"/>
      <c r="B772" s="277">
        <v>243325</v>
      </c>
      <c r="C772" s="167" t="s">
        <v>11</v>
      </c>
      <c r="D772" s="167" t="s">
        <v>11</v>
      </c>
      <c r="E772" s="409" t="s">
        <v>2413</v>
      </c>
      <c r="F772" s="419">
        <v>11400</v>
      </c>
      <c r="G772" s="418"/>
      <c r="H772" s="418"/>
      <c r="I772" s="418"/>
      <c r="J772" s="166"/>
    </row>
    <row r="773" spans="1:10" s="128" customFormat="1" x14ac:dyDescent="0.4">
      <c r="A773" s="167"/>
      <c r="B773" s="277">
        <v>243353</v>
      </c>
      <c r="C773" s="167" t="s">
        <v>11</v>
      </c>
      <c r="D773" s="167" t="s">
        <v>11</v>
      </c>
      <c r="E773" s="409" t="s">
        <v>2746</v>
      </c>
      <c r="F773" s="419">
        <v>2850</v>
      </c>
      <c r="G773" s="418"/>
      <c r="H773" s="418"/>
      <c r="I773" s="418"/>
      <c r="J773" s="166"/>
    </row>
    <row r="774" spans="1:10" s="128" customFormat="1" x14ac:dyDescent="0.4">
      <c r="A774" s="167"/>
      <c r="B774" s="277"/>
      <c r="C774" s="167" t="s">
        <v>11</v>
      </c>
      <c r="D774" s="167" t="s">
        <v>11</v>
      </c>
      <c r="E774" s="409" t="s">
        <v>2822</v>
      </c>
      <c r="F774" s="419">
        <v>24000</v>
      </c>
      <c r="G774" s="418"/>
      <c r="H774" s="418"/>
      <c r="I774" s="418"/>
      <c r="J774" s="166"/>
    </row>
    <row r="775" spans="1:10" s="128" customFormat="1" x14ac:dyDescent="0.4">
      <c r="A775" s="167"/>
      <c r="B775" s="277"/>
      <c r="C775" s="167" t="s">
        <v>11</v>
      </c>
      <c r="D775" s="167" t="s">
        <v>11</v>
      </c>
      <c r="E775" s="409"/>
      <c r="F775" s="419"/>
      <c r="G775" s="418"/>
      <c r="H775" s="418"/>
      <c r="I775" s="418"/>
      <c r="J775" s="166"/>
    </row>
    <row r="776" spans="1:10" s="128" customFormat="1" x14ac:dyDescent="0.4">
      <c r="A776" s="167"/>
      <c r="B776" s="277"/>
      <c r="C776" s="167" t="s">
        <v>11</v>
      </c>
      <c r="D776" s="167" t="s">
        <v>11</v>
      </c>
      <c r="E776" s="409"/>
      <c r="F776" s="419"/>
      <c r="G776" s="418"/>
      <c r="H776" s="418"/>
      <c r="I776" s="418"/>
      <c r="J776" s="166"/>
    </row>
    <row r="777" spans="1:10" s="128" customFormat="1" x14ac:dyDescent="0.4">
      <c r="A777" s="167"/>
      <c r="B777" s="277"/>
      <c r="C777" s="167"/>
      <c r="D777" s="167"/>
      <c r="E777" s="409"/>
      <c r="F777" s="419"/>
      <c r="G777" s="418"/>
      <c r="H777" s="418"/>
      <c r="I777" s="418"/>
      <c r="J777" s="166"/>
    </row>
    <row r="778" spans="1:10" s="128" customFormat="1" x14ac:dyDescent="0.4">
      <c r="A778" s="167"/>
      <c r="B778" s="277"/>
      <c r="C778" s="167"/>
      <c r="D778" s="167"/>
      <c r="E778" s="563"/>
      <c r="F778" s="419"/>
      <c r="G778" s="418"/>
      <c r="H778" s="418"/>
      <c r="I778" s="418"/>
      <c r="J778" s="166"/>
    </row>
    <row r="779" spans="1:10" s="128" customFormat="1" x14ac:dyDescent="0.4">
      <c r="A779" s="167">
        <v>34</v>
      </c>
      <c r="B779" s="277">
        <v>243172</v>
      </c>
      <c r="C779" s="167" t="s">
        <v>500</v>
      </c>
      <c r="D779" s="167" t="s">
        <v>11</v>
      </c>
      <c r="E779" s="542" t="s">
        <v>501</v>
      </c>
      <c r="F779" s="564">
        <v>19200</v>
      </c>
      <c r="G779" s="545" t="s">
        <v>860</v>
      </c>
      <c r="H779" s="545" t="s">
        <v>1258</v>
      </c>
      <c r="I779" s="545" t="s">
        <v>487</v>
      </c>
      <c r="J779" s="166">
        <f>F779+F780+F781+F782+F783+F784</f>
        <v>111725</v>
      </c>
    </row>
    <row r="780" spans="1:10" s="128" customFormat="1" x14ac:dyDescent="0.4">
      <c r="A780" s="167"/>
      <c r="B780" s="277"/>
      <c r="C780" s="167" t="s">
        <v>11</v>
      </c>
      <c r="D780" s="167" t="s">
        <v>11</v>
      </c>
      <c r="E780" s="542" t="s">
        <v>502</v>
      </c>
      <c r="F780" s="564">
        <v>19200</v>
      </c>
      <c r="G780" s="544" t="s">
        <v>11</v>
      </c>
      <c r="H780" s="545" t="s">
        <v>11</v>
      </c>
      <c r="I780" s="544" t="s">
        <v>11</v>
      </c>
      <c r="J780" s="166"/>
    </row>
    <row r="781" spans="1:10" s="128" customFormat="1" x14ac:dyDescent="0.4">
      <c r="A781" s="167"/>
      <c r="B781" s="277"/>
      <c r="C781" s="167" t="s">
        <v>11</v>
      </c>
      <c r="D781" s="167" t="s">
        <v>11</v>
      </c>
      <c r="E781" s="542" t="s">
        <v>503</v>
      </c>
      <c r="F781" s="564">
        <v>20000</v>
      </c>
      <c r="G781" s="544" t="s">
        <v>11</v>
      </c>
      <c r="H781" s="545" t="s">
        <v>11</v>
      </c>
      <c r="I781" s="544" t="s">
        <v>11</v>
      </c>
      <c r="J781" s="166"/>
    </row>
    <row r="782" spans="1:10" s="128" customFormat="1" x14ac:dyDescent="0.4">
      <c r="A782" s="167"/>
      <c r="B782" s="277"/>
      <c r="C782" s="167" t="s">
        <v>11</v>
      </c>
      <c r="D782" s="167" t="s">
        <v>11</v>
      </c>
      <c r="E782" s="542" t="s">
        <v>504</v>
      </c>
      <c r="F782" s="564">
        <v>11700</v>
      </c>
      <c r="G782" s="544" t="s">
        <v>11</v>
      </c>
      <c r="H782" s="545" t="s">
        <v>11</v>
      </c>
      <c r="I782" s="544" t="s">
        <v>11</v>
      </c>
      <c r="J782" s="166"/>
    </row>
    <row r="783" spans="1:10" s="128" customFormat="1" x14ac:dyDescent="0.4">
      <c r="A783" s="167"/>
      <c r="B783" s="277">
        <v>243229</v>
      </c>
      <c r="C783" s="167" t="s">
        <v>11</v>
      </c>
      <c r="D783" s="167" t="s">
        <v>11</v>
      </c>
      <c r="E783" s="567" t="s">
        <v>1074</v>
      </c>
      <c r="F783" s="565">
        <v>11700</v>
      </c>
      <c r="G783" s="544">
        <v>243298</v>
      </c>
      <c r="H783" s="545" t="s">
        <v>2198</v>
      </c>
      <c r="I783" s="544" t="s">
        <v>11</v>
      </c>
      <c r="J783" s="166"/>
    </row>
    <row r="784" spans="1:10" s="128" customFormat="1" x14ac:dyDescent="0.4">
      <c r="A784" s="167"/>
      <c r="B784" s="277">
        <v>243277</v>
      </c>
      <c r="C784" s="167" t="s">
        <v>11</v>
      </c>
      <c r="D784" s="167" t="s">
        <v>11</v>
      </c>
      <c r="E784" s="567" t="s">
        <v>1854</v>
      </c>
      <c r="F784" s="565">
        <v>29925</v>
      </c>
      <c r="G784" s="544" t="s">
        <v>11</v>
      </c>
      <c r="H784" s="545" t="s">
        <v>11</v>
      </c>
      <c r="I784" s="544" t="s">
        <v>11</v>
      </c>
      <c r="J784" s="166"/>
    </row>
    <row r="785" spans="1:10" s="128" customFormat="1" x14ac:dyDescent="0.4">
      <c r="A785" s="167"/>
      <c r="B785" s="277">
        <v>243325</v>
      </c>
      <c r="C785" s="167" t="s">
        <v>11</v>
      </c>
      <c r="D785" s="167" t="s">
        <v>11</v>
      </c>
      <c r="E785" s="409" t="s">
        <v>2431</v>
      </c>
      <c r="F785" s="419">
        <v>5600</v>
      </c>
      <c r="G785" s="418"/>
      <c r="H785" s="418"/>
      <c r="I785" s="418"/>
      <c r="J785" s="166"/>
    </row>
    <row r="786" spans="1:10" s="128" customFormat="1" x14ac:dyDescent="0.4">
      <c r="A786" s="167"/>
      <c r="B786" s="277">
        <v>243353</v>
      </c>
      <c r="C786" s="167" t="s">
        <v>11</v>
      </c>
      <c r="D786" s="167" t="s">
        <v>11</v>
      </c>
      <c r="E786" s="409" t="s">
        <v>2742</v>
      </c>
      <c r="F786" s="419">
        <v>2800</v>
      </c>
      <c r="G786" s="418"/>
      <c r="H786" s="418"/>
      <c r="I786" s="418"/>
      <c r="J786" s="166"/>
    </row>
    <row r="787" spans="1:10" s="128" customFormat="1" x14ac:dyDescent="0.4">
      <c r="A787" s="167"/>
      <c r="B787" s="277"/>
      <c r="C787" s="167" t="s">
        <v>11</v>
      </c>
      <c r="D787" s="167" t="s">
        <v>11</v>
      </c>
      <c r="E787" s="409" t="s">
        <v>2838</v>
      </c>
      <c r="F787" s="419">
        <v>20400</v>
      </c>
      <c r="G787" s="418"/>
      <c r="H787" s="418"/>
      <c r="I787" s="418"/>
      <c r="J787" s="166"/>
    </row>
    <row r="788" spans="1:10" s="128" customFormat="1" x14ac:dyDescent="0.4">
      <c r="A788" s="167"/>
      <c r="B788" s="277">
        <v>243368</v>
      </c>
      <c r="C788" s="167" t="s">
        <v>11</v>
      </c>
      <c r="D788" s="167" t="s">
        <v>11</v>
      </c>
      <c r="E788" s="409" t="s">
        <v>2953</v>
      </c>
      <c r="F788" s="419">
        <v>79800</v>
      </c>
      <c r="G788" s="418"/>
      <c r="H788" s="418"/>
      <c r="I788" s="418"/>
      <c r="J788" s="166"/>
    </row>
    <row r="789" spans="1:10" s="128" customFormat="1" x14ac:dyDescent="0.4">
      <c r="A789" s="167"/>
      <c r="B789" s="277" t="s">
        <v>3036</v>
      </c>
      <c r="C789" s="167" t="s">
        <v>11</v>
      </c>
      <c r="D789" s="167" t="s">
        <v>11</v>
      </c>
      <c r="E789" s="409" t="s">
        <v>3037</v>
      </c>
      <c r="F789" s="419">
        <v>2800</v>
      </c>
      <c r="G789" s="418"/>
      <c r="H789" s="418"/>
      <c r="I789" s="418"/>
      <c r="J789" s="166"/>
    </row>
    <row r="790" spans="1:10" s="128" customFormat="1" x14ac:dyDescent="0.4">
      <c r="A790" s="167"/>
      <c r="B790" s="277"/>
      <c r="C790" s="167"/>
      <c r="D790" s="167"/>
      <c r="E790" s="409"/>
      <c r="F790" s="419"/>
      <c r="G790" s="418"/>
      <c r="H790" s="418"/>
      <c r="I790" s="418"/>
      <c r="J790" s="166"/>
    </row>
    <row r="791" spans="1:10" s="128" customFormat="1" x14ac:dyDescent="0.4">
      <c r="A791" s="167"/>
      <c r="B791" s="277"/>
      <c r="C791" s="167"/>
      <c r="D791" s="167"/>
      <c r="E791" s="409"/>
      <c r="F791" s="419"/>
      <c r="G791" s="418"/>
      <c r="H791" s="418"/>
      <c r="I791" s="418"/>
      <c r="J791" s="166"/>
    </row>
    <row r="792" spans="1:10" s="128" customFormat="1" x14ac:dyDescent="0.4">
      <c r="A792" s="167"/>
      <c r="B792" s="277"/>
      <c r="C792" s="167"/>
      <c r="D792" s="167"/>
      <c r="E792" s="409"/>
      <c r="F792" s="419"/>
      <c r="G792" s="418"/>
      <c r="H792" s="418"/>
      <c r="I792" s="418"/>
      <c r="J792" s="166"/>
    </row>
    <row r="793" spans="1:10" s="128" customFormat="1" x14ac:dyDescent="0.4">
      <c r="A793" s="167"/>
      <c r="B793" s="277"/>
      <c r="C793" s="167"/>
      <c r="D793" s="167"/>
      <c r="E793" s="409"/>
      <c r="F793" s="419"/>
      <c r="G793" s="418"/>
      <c r="H793" s="418"/>
      <c r="I793" s="418"/>
      <c r="J793" s="166"/>
    </row>
    <row r="794" spans="1:10" s="133" customFormat="1" x14ac:dyDescent="0.4">
      <c r="A794" s="273">
        <v>35</v>
      </c>
      <c r="B794" s="274">
        <v>244388</v>
      </c>
      <c r="C794" s="273" t="s">
        <v>73</v>
      </c>
      <c r="D794" s="273" t="s">
        <v>11</v>
      </c>
      <c r="E794" s="542" t="s">
        <v>393</v>
      </c>
      <c r="F794" s="564">
        <v>13600</v>
      </c>
      <c r="G794" s="574">
        <v>243181</v>
      </c>
      <c r="H794" s="545" t="s">
        <v>1156</v>
      </c>
      <c r="I794" s="545" t="s">
        <v>487</v>
      </c>
      <c r="J794" s="285">
        <f>F794+F795</f>
        <v>27200</v>
      </c>
    </row>
    <row r="795" spans="1:10" s="128" customFormat="1" x14ac:dyDescent="0.4">
      <c r="A795" s="167"/>
      <c r="B795" s="167" t="s">
        <v>11</v>
      </c>
      <c r="C795" s="167" t="s">
        <v>11</v>
      </c>
      <c r="D795" s="167" t="s">
        <v>11</v>
      </c>
      <c r="E795" s="542" t="s">
        <v>1487</v>
      </c>
      <c r="F795" s="564">
        <v>13600</v>
      </c>
      <c r="G795" s="545" t="s">
        <v>2086</v>
      </c>
      <c r="H795" s="545" t="s">
        <v>2105</v>
      </c>
      <c r="I795" s="544" t="s">
        <v>11</v>
      </c>
      <c r="J795" s="166"/>
    </row>
    <row r="796" spans="1:10" s="272" customFormat="1" x14ac:dyDescent="0.4">
      <c r="A796" s="140"/>
      <c r="B796" s="142">
        <v>243342</v>
      </c>
      <c r="C796" s="167" t="s">
        <v>11</v>
      </c>
      <c r="D796" s="167" t="s">
        <v>11</v>
      </c>
      <c r="E796" s="563" t="s">
        <v>2695</v>
      </c>
      <c r="F796" s="566">
        <v>17000</v>
      </c>
      <c r="G796" s="552"/>
      <c r="H796" s="552"/>
      <c r="I796" s="554"/>
      <c r="J796" s="289"/>
    </row>
    <row r="797" spans="1:10" s="272" customFormat="1" x14ac:dyDescent="0.4">
      <c r="A797" s="140"/>
      <c r="B797" s="142">
        <v>243353</v>
      </c>
      <c r="C797" s="167" t="s">
        <v>11</v>
      </c>
      <c r="D797" s="167" t="s">
        <v>11</v>
      </c>
      <c r="E797" s="563" t="s">
        <v>2754</v>
      </c>
      <c r="F797" s="566">
        <v>2700</v>
      </c>
      <c r="G797" s="552"/>
      <c r="H797" s="552"/>
      <c r="I797" s="554"/>
      <c r="J797" s="289"/>
    </row>
    <row r="798" spans="1:10" s="272" customFormat="1" x14ac:dyDescent="0.4">
      <c r="A798" s="140"/>
      <c r="B798" s="140"/>
      <c r="C798" s="140"/>
      <c r="D798" s="140"/>
      <c r="E798" s="563"/>
      <c r="F798" s="566"/>
      <c r="G798" s="552"/>
      <c r="H798" s="552"/>
      <c r="I798" s="554"/>
      <c r="J798" s="289"/>
    </row>
    <row r="799" spans="1:10" s="272" customFormat="1" x14ac:dyDescent="0.4">
      <c r="A799" s="140"/>
      <c r="B799" s="140"/>
      <c r="C799" s="140"/>
      <c r="D799" s="140"/>
      <c r="E799" s="563"/>
      <c r="F799" s="566"/>
      <c r="G799" s="552"/>
      <c r="H799" s="552"/>
      <c r="I799" s="554"/>
      <c r="J799" s="289"/>
    </row>
    <row r="800" spans="1:10" s="128" customFormat="1" x14ac:dyDescent="0.4">
      <c r="A800" s="167"/>
      <c r="B800" s="167"/>
      <c r="C800" s="167"/>
      <c r="D800" s="167"/>
      <c r="E800" s="409"/>
      <c r="F800" s="419"/>
      <c r="G800" s="418"/>
      <c r="H800" s="418"/>
      <c r="I800" s="418"/>
      <c r="J800" s="166"/>
    </row>
    <row r="801" spans="1:10" s="133" customFormat="1" x14ac:dyDescent="0.4">
      <c r="A801" s="273">
        <v>36</v>
      </c>
      <c r="B801" s="274">
        <v>242899</v>
      </c>
      <c r="C801" s="273" t="s">
        <v>74</v>
      </c>
      <c r="D801" s="273" t="s">
        <v>11</v>
      </c>
      <c r="E801" s="555" t="s">
        <v>75</v>
      </c>
      <c r="F801" s="556">
        <v>5400</v>
      </c>
      <c r="G801" s="557"/>
      <c r="H801" s="558"/>
      <c r="I801" s="558"/>
      <c r="J801" s="285"/>
    </row>
    <row r="802" spans="1:10" s="133" customFormat="1" x14ac:dyDescent="0.4">
      <c r="A802" s="273"/>
      <c r="B802" s="273" t="s">
        <v>11</v>
      </c>
      <c r="C802" s="273" t="s">
        <v>11</v>
      </c>
      <c r="D802" s="273" t="s">
        <v>11</v>
      </c>
      <c r="E802" s="555" t="s">
        <v>76</v>
      </c>
      <c r="F802" s="556">
        <v>17000</v>
      </c>
      <c r="G802" s="557"/>
      <c r="H802" s="558"/>
      <c r="I802" s="558"/>
      <c r="J802" s="285"/>
    </row>
    <row r="803" spans="1:10" s="133" customFormat="1" x14ac:dyDescent="0.4">
      <c r="A803" s="273"/>
      <c r="B803" s="274">
        <v>242982</v>
      </c>
      <c r="C803" s="273" t="s">
        <v>11</v>
      </c>
      <c r="D803" s="273" t="s">
        <v>11</v>
      </c>
      <c r="E803" s="555" t="s">
        <v>172</v>
      </c>
      <c r="F803" s="556">
        <v>17000</v>
      </c>
      <c r="G803" s="557"/>
      <c r="H803" s="558"/>
      <c r="I803" s="558"/>
      <c r="J803" s="285"/>
    </row>
    <row r="804" spans="1:10" s="133" customFormat="1" x14ac:dyDescent="0.4">
      <c r="A804" s="273"/>
      <c r="B804" s="274">
        <v>243111</v>
      </c>
      <c r="C804" s="273" t="s">
        <v>11</v>
      </c>
      <c r="D804" s="273" t="s">
        <v>11</v>
      </c>
      <c r="E804" s="555" t="s">
        <v>261</v>
      </c>
      <c r="F804" s="556">
        <v>25500</v>
      </c>
      <c r="G804" s="557"/>
      <c r="H804" s="558"/>
      <c r="I804" s="558"/>
      <c r="J804" s="285"/>
    </row>
    <row r="805" spans="1:10" s="128" customFormat="1" x14ac:dyDescent="0.4">
      <c r="A805" s="167"/>
      <c r="B805" s="277">
        <v>243172</v>
      </c>
      <c r="C805" s="167" t="s">
        <v>11</v>
      </c>
      <c r="D805" s="167" t="s">
        <v>11</v>
      </c>
      <c r="E805" s="546" t="s">
        <v>505</v>
      </c>
      <c r="F805" s="575">
        <v>3825</v>
      </c>
      <c r="G805" s="576"/>
      <c r="H805" s="548"/>
      <c r="I805" s="548"/>
      <c r="J805" s="166"/>
    </row>
    <row r="806" spans="1:10" s="128" customFormat="1" x14ac:dyDescent="0.4">
      <c r="A806" s="167"/>
      <c r="B806" s="277">
        <v>243265</v>
      </c>
      <c r="C806" s="167" t="s">
        <v>11</v>
      </c>
      <c r="D806" s="167" t="s">
        <v>11</v>
      </c>
      <c r="E806" s="546" t="s">
        <v>1467</v>
      </c>
      <c r="F806" s="575">
        <v>12900</v>
      </c>
      <c r="G806" s="576"/>
      <c r="H806" s="548"/>
      <c r="I806" s="548"/>
      <c r="J806" s="166"/>
    </row>
    <row r="807" spans="1:10" s="128" customFormat="1" x14ac:dyDescent="0.4">
      <c r="A807" s="167"/>
      <c r="B807" s="277"/>
      <c r="C807" s="167" t="s">
        <v>11</v>
      </c>
      <c r="D807" s="167" t="s">
        <v>11</v>
      </c>
      <c r="E807" s="546" t="s">
        <v>1473</v>
      </c>
      <c r="F807" s="575">
        <v>25800</v>
      </c>
      <c r="G807" s="576"/>
      <c r="H807" s="548"/>
      <c r="I807" s="548"/>
      <c r="J807" s="166"/>
    </row>
    <row r="808" spans="1:10" s="128" customFormat="1" x14ac:dyDescent="0.4">
      <c r="A808" s="167"/>
      <c r="B808" s="277"/>
      <c r="C808" s="167" t="s">
        <v>11</v>
      </c>
      <c r="D808" s="167" t="s">
        <v>11</v>
      </c>
      <c r="E808" s="546" t="s">
        <v>1545</v>
      </c>
      <c r="F808" s="575">
        <v>5100</v>
      </c>
      <c r="G808" s="576"/>
      <c r="H808" s="548"/>
      <c r="I808" s="548"/>
      <c r="J808" s="166"/>
    </row>
    <row r="809" spans="1:10" s="128" customFormat="1" x14ac:dyDescent="0.4">
      <c r="A809" s="167"/>
      <c r="B809" s="277">
        <v>243325</v>
      </c>
      <c r="C809" s="167" t="s">
        <v>11</v>
      </c>
      <c r="D809" s="167" t="s">
        <v>11</v>
      </c>
      <c r="E809" s="546" t="s">
        <v>2434</v>
      </c>
      <c r="F809" s="575">
        <v>8500</v>
      </c>
      <c r="G809" s="576"/>
      <c r="H809" s="548"/>
      <c r="I809" s="548"/>
      <c r="J809" s="166"/>
    </row>
    <row r="810" spans="1:10" s="128" customFormat="1" x14ac:dyDescent="0.4">
      <c r="A810" s="167"/>
      <c r="B810" s="277">
        <v>243355</v>
      </c>
      <c r="C810" s="167" t="s">
        <v>11</v>
      </c>
      <c r="D810" s="167" t="s">
        <v>11</v>
      </c>
      <c r="E810" s="546" t="s">
        <v>2857</v>
      </c>
      <c r="F810" s="575">
        <v>7200</v>
      </c>
      <c r="G810" s="576"/>
      <c r="H810" s="548"/>
      <c r="I810" s="548"/>
      <c r="J810" s="166"/>
    </row>
    <row r="811" spans="1:10" s="128" customFormat="1" x14ac:dyDescent="0.4">
      <c r="A811" s="167"/>
      <c r="B811" s="277"/>
      <c r="C811" s="167" t="s">
        <v>11</v>
      </c>
      <c r="D811" s="167" t="s">
        <v>11</v>
      </c>
      <c r="E811" s="546"/>
      <c r="F811" s="575"/>
      <c r="G811" s="576"/>
      <c r="H811" s="548"/>
      <c r="I811" s="548"/>
      <c r="J811" s="166"/>
    </row>
    <row r="812" spans="1:10" s="128" customFormat="1" x14ac:dyDescent="0.4">
      <c r="A812" s="167"/>
      <c r="B812" s="277"/>
      <c r="C812" s="167"/>
      <c r="D812" s="167"/>
      <c r="E812" s="546"/>
      <c r="F812" s="575"/>
      <c r="G812" s="576"/>
      <c r="H812" s="548"/>
      <c r="I812" s="548"/>
      <c r="J812" s="166"/>
    </row>
    <row r="813" spans="1:10" s="128" customFormat="1" x14ac:dyDescent="0.4">
      <c r="A813" s="167"/>
      <c r="B813" s="277"/>
      <c r="C813" s="167"/>
      <c r="D813" s="167"/>
      <c r="E813" s="546"/>
      <c r="F813" s="575"/>
      <c r="G813" s="576"/>
      <c r="H813" s="548"/>
      <c r="I813" s="548"/>
      <c r="J813" s="166"/>
    </row>
    <row r="814" spans="1:10" s="133" customFormat="1" x14ac:dyDescent="0.4">
      <c r="A814" s="273">
        <v>37</v>
      </c>
      <c r="B814" s="274">
        <v>242971</v>
      </c>
      <c r="C814" s="273" t="s">
        <v>161</v>
      </c>
      <c r="D814" s="273" t="s">
        <v>11</v>
      </c>
      <c r="E814" s="542" t="s">
        <v>162</v>
      </c>
      <c r="F814" s="564">
        <v>48600</v>
      </c>
      <c r="G814" s="574">
        <v>243276</v>
      </c>
      <c r="H814" s="545" t="s">
        <v>1937</v>
      </c>
      <c r="I814" s="562" t="s">
        <v>487</v>
      </c>
      <c r="J814" s="285">
        <f>F814+F815+F816+F817+F818+F820+F819+F820</f>
        <v>304900</v>
      </c>
    </row>
    <row r="815" spans="1:10" s="133" customFormat="1" x14ac:dyDescent="0.4">
      <c r="A815" s="273"/>
      <c r="B815" s="274">
        <v>243108</v>
      </c>
      <c r="C815" s="273" t="s">
        <v>11</v>
      </c>
      <c r="D815" s="273" t="s">
        <v>11</v>
      </c>
      <c r="E815" s="542" t="s">
        <v>244</v>
      </c>
      <c r="F815" s="564">
        <v>42400</v>
      </c>
      <c r="G815" s="544" t="s">
        <v>11</v>
      </c>
      <c r="H815" s="545" t="s">
        <v>11</v>
      </c>
      <c r="I815" s="544" t="s">
        <v>11</v>
      </c>
      <c r="J815" s="285"/>
    </row>
    <row r="816" spans="1:10" s="133" customFormat="1" x14ac:dyDescent="0.4">
      <c r="A816" s="273"/>
      <c r="B816" s="274">
        <v>243111</v>
      </c>
      <c r="C816" s="273" t="s">
        <v>11</v>
      </c>
      <c r="D816" s="273" t="s">
        <v>11</v>
      </c>
      <c r="E816" s="542" t="s">
        <v>259</v>
      </c>
      <c r="F816" s="564">
        <v>31800</v>
      </c>
      <c r="G816" s="544" t="s">
        <v>11</v>
      </c>
      <c r="H816" s="545" t="s">
        <v>11</v>
      </c>
      <c r="I816" s="544" t="s">
        <v>11</v>
      </c>
      <c r="J816" s="285"/>
    </row>
    <row r="817" spans="1:10" s="128" customFormat="1" x14ac:dyDescent="0.4">
      <c r="A817" s="167"/>
      <c r="B817" s="277">
        <v>243172</v>
      </c>
      <c r="C817" s="167" t="s">
        <v>11</v>
      </c>
      <c r="D817" s="167" t="s">
        <v>11</v>
      </c>
      <c r="E817" s="542" t="s">
        <v>506</v>
      </c>
      <c r="F817" s="564">
        <v>48600</v>
      </c>
      <c r="G817" s="544" t="s">
        <v>11</v>
      </c>
      <c r="H817" s="545" t="s">
        <v>11</v>
      </c>
      <c r="I817" s="544" t="s">
        <v>11</v>
      </c>
      <c r="J817" s="166"/>
    </row>
    <row r="818" spans="1:10" s="128" customFormat="1" x14ac:dyDescent="0.4">
      <c r="A818" s="167"/>
      <c r="B818" s="277">
        <v>243229</v>
      </c>
      <c r="C818" s="167" t="s">
        <v>11</v>
      </c>
      <c r="D818" s="167" t="s">
        <v>11</v>
      </c>
      <c r="E818" s="542" t="s">
        <v>1057</v>
      </c>
      <c r="F818" s="564">
        <v>7800</v>
      </c>
      <c r="G818" s="544" t="s">
        <v>11</v>
      </c>
      <c r="H818" s="545" t="s">
        <v>11</v>
      </c>
      <c r="I818" s="544" t="s">
        <v>11</v>
      </c>
      <c r="J818" s="166"/>
    </row>
    <row r="819" spans="1:10" s="128" customFormat="1" x14ac:dyDescent="0.4">
      <c r="A819" s="167"/>
      <c r="B819" s="277">
        <v>243250</v>
      </c>
      <c r="C819" s="167" t="s">
        <v>11</v>
      </c>
      <c r="D819" s="167" t="s">
        <v>11</v>
      </c>
      <c r="E819" s="542" t="s">
        <v>1327</v>
      </c>
      <c r="F819" s="564">
        <v>28500</v>
      </c>
      <c r="G819" s="544" t="s">
        <v>11</v>
      </c>
      <c r="H819" s="545" t="s">
        <v>11</v>
      </c>
      <c r="I819" s="544" t="s">
        <v>11</v>
      </c>
      <c r="J819" s="166"/>
    </row>
    <row r="820" spans="1:10" s="128" customFormat="1" x14ac:dyDescent="0.4">
      <c r="A820" s="167"/>
      <c r="B820" s="277"/>
      <c r="C820" s="167" t="s">
        <v>11</v>
      </c>
      <c r="D820" s="167" t="s">
        <v>11</v>
      </c>
      <c r="E820" s="542" t="s">
        <v>1541</v>
      </c>
      <c r="F820" s="564">
        <v>48600</v>
      </c>
      <c r="G820" s="544" t="s">
        <v>11</v>
      </c>
      <c r="H820" s="545" t="s">
        <v>11</v>
      </c>
      <c r="I820" s="544" t="s">
        <v>11</v>
      </c>
      <c r="J820" s="166"/>
    </row>
    <row r="821" spans="1:10" s="128" customFormat="1" x14ac:dyDescent="0.4">
      <c r="A821" s="167"/>
      <c r="B821" s="277">
        <v>243277</v>
      </c>
      <c r="C821" s="167" t="s">
        <v>11</v>
      </c>
      <c r="D821" s="167" t="s">
        <v>11</v>
      </c>
      <c r="E821" s="546" t="s">
        <v>1823</v>
      </c>
      <c r="F821" s="575">
        <v>28500</v>
      </c>
      <c r="G821" s="576"/>
      <c r="H821" s="548"/>
      <c r="I821" s="582"/>
      <c r="J821" s="166"/>
    </row>
    <row r="822" spans="1:10" s="128" customFormat="1" x14ac:dyDescent="0.4">
      <c r="A822" s="167"/>
      <c r="B822" s="277">
        <v>243300</v>
      </c>
      <c r="C822" s="167" t="s">
        <v>11</v>
      </c>
      <c r="D822" s="167" t="s">
        <v>11</v>
      </c>
      <c r="E822" s="546" t="s">
        <v>2167</v>
      </c>
      <c r="F822" s="575">
        <v>20500</v>
      </c>
      <c r="G822" s="576"/>
      <c r="H822" s="548"/>
      <c r="I822" s="582"/>
      <c r="J822" s="166"/>
    </row>
    <row r="823" spans="1:10" s="128" customFormat="1" x14ac:dyDescent="0.4">
      <c r="A823" s="167"/>
      <c r="B823" s="277">
        <v>243353</v>
      </c>
      <c r="C823" s="167" t="s">
        <v>11</v>
      </c>
      <c r="D823" s="167" t="s">
        <v>11</v>
      </c>
      <c r="E823" s="546" t="s">
        <v>2739</v>
      </c>
      <c r="F823" s="575">
        <v>48600</v>
      </c>
      <c r="G823" s="576"/>
      <c r="H823" s="548"/>
      <c r="I823" s="582"/>
      <c r="J823" s="166"/>
    </row>
    <row r="824" spans="1:10" s="128" customFormat="1" x14ac:dyDescent="0.4">
      <c r="A824" s="167"/>
      <c r="B824" s="277"/>
      <c r="C824" s="167" t="s">
        <v>11</v>
      </c>
      <c r="D824" s="167" t="s">
        <v>11</v>
      </c>
      <c r="E824" s="546" t="s">
        <v>2813</v>
      </c>
      <c r="F824" s="575">
        <v>38000</v>
      </c>
      <c r="G824" s="576"/>
      <c r="H824" s="548"/>
      <c r="I824" s="582"/>
      <c r="J824" s="166"/>
    </row>
    <row r="825" spans="1:10" s="128" customFormat="1" x14ac:dyDescent="0.4">
      <c r="A825" s="167"/>
      <c r="B825" s="277"/>
      <c r="C825" s="167" t="s">
        <v>11</v>
      </c>
      <c r="D825" s="167" t="s">
        <v>11</v>
      </c>
      <c r="E825" s="546"/>
      <c r="F825" s="575"/>
      <c r="G825" s="576"/>
      <c r="H825" s="548"/>
      <c r="I825" s="582"/>
      <c r="J825" s="166"/>
    </row>
    <row r="826" spans="1:10" s="128" customFormat="1" x14ac:dyDescent="0.4">
      <c r="A826" s="167"/>
      <c r="B826" s="277"/>
      <c r="C826" s="167"/>
      <c r="D826" s="167"/>
      <c r="E826" s="546"/>
      <c r="F826" s="575"/>
      <c r="G826" s="576"/>
      <c r="H826" s="548"/>
      <c r="I826" s="582"/>
      <c r="J826" s="166"/>
    </row>
    <row r="827" spans="1:10" s="133" customFormat="1" x14ac:dyDescent="0.4">
      <c r="A827" s="273"/>
      <c r="B827" s="274"/>
      <c r="C827" s="273"/>
      <c r="D827" s="273"/>
      <c r="E827" s="555"/>
      <c r="F827" s="556"/>
      <c r="G827" s="557"/>
      <c r="H827" s="558"/>
      <c r="I827" s="559"/>
      <c r="J827" s="285"/>
    </row>
    <row r="828" spans="1:10" s="128" customFormat="1" x14ac:dyDescent="0.4">
      <c r="A828" s="167">
        <v>38</v>
      </c>
      <c r="B828" s="277">
        <v>243172</v>
      </c>
      <c r="C828" s="167" t="s">
        <v>498</v>
      </c>
      <c r="D828" s="167" t="s">
        <v>11</v>
      </c>
      <c r="E828" s="542" t="s">
        <v>499</v>
      </c>
      <c r="F828" s="564">
        <v>5300</v>
      </c>
      <c r="G828" s="544">
        <v>243182</v>
      </c>
      <c r="H828" s="545" t="s">
        <v>1160</v>
      </c>
      <c r="I828" s="562" t="s">
        <v>487</v>
      </c>
      <c r="J828" s="166">
        <f>F828+F829</f>
        <v>15080</v>
      </c>
    </row>
    <row r="829" spans="1:10" s="128" customFormat="1" x14ac:dyDescent="0.4">
      <c r="A829" s="167"/>
      <c r="B829" s="277">
        <v>243265</v>
      </c>
      <c r="C829" s="167" t="s">
        <v>11</v>
      </c>
      <c r="D829" s="167" t="s">
        <v>11</v>
      </c>
      <c r="E829" s="542" t="s">
        <v>1484</v>
      </c>
      <c r="F829" s="564">
        <v>9780</v>
      </c>
      <c r="G829" s="544">
        <v>243279</v>
      </c>
      <c r="H829" s="545" t="s">
        <v>1950</v>
      </c>
      <c r="I829" s="562" t="s">
        <v>487</v>
      </c>
      <c r="J829" s="166"/>
    </row>
    <row r="830" spans="1:10" s="128" customFormat="1" x14ac:dyDescent="0.4">
      <c r="A830" s="167"/>
      <c r="B830" s="277"/>
      <c r="C830" s="167"/>
      <c r="D830" s="167"/>
      <c r="E830" s="542" t="s">
        <v>2576</v>
      </c>
      <c r="F830" s="564">
        <v>26000</v>
      </c>
      <c r="G830" s="544" t="s">
        <v>11</v>
      </c>
      <c r="H830" s="545" t="s">
        <v>11</v>
      </c>
      <c r="I830" s="544" t="s">
        <v>11</v>
      </c>
      <c r="J830" s="166"/>
    </row>
    <row r="831" spans="1:10" s="128" customFormat="1" x14ac:dyDescent="0.4">
      <c r="A831" s="167"/>
      <c r="B831" s="277"/>
      <c r="C831" s="167" t="s">
        <v>11</v>
      </c>
      <c r="D831" s="167" t="s">
        <v>11</v>
      </c>
      <c r="E831" s="768" t="s">
        <v>1588</v>
      </c>
      <c r="F831" s="769">
        <v>39000</v>
      </c>
      <c r="G831" s="770"/>
      <c r="H831" s="771"/>
      <c r="I831" s="770" t="s">
        <v>221</v>
      </c>
      <c r="J831" s="166"/>
    </row>
    <row r="832" spans="1:10" s="128" customFormat="1" x14ac:dyDescent="0.4">
      <c r="A832" s="167"/>
      <c r="B832" s="277">
        <v>243300</v>
      </c>
      <c r="C832" s="167" t="s">
        <v>11</v>
      </c>
      <c r="D832" s="167" t="s">
        <v>11</v>
      </c>
      <c r="E832" s="414" t="s">
        <v>2161</v>
      </c>
      <c r="F832" s="412">
        <v>35000</v>
      </c>
      <c r="G832" s="551">
        <v>243334</v>
      </c>
      <c r="H832" s="549" t="s">
        <v>2651</v>
      </c>
      <c r="I832" s="551" t="s">
        <v>11</v>
      </c>
      <c r="J832" s="166"/>
    </row>
    <row r="833" spans="1:10" s="128" customFormat="1" x14ac:dyDescent="0.4">
      <c r="A833" s="167"/>
      <c r="B833" s="277">
        <v>243325</v>
      </c>
      <c r="C833" s="167" t="s">
        <v>11</v>
      </c>
      <c r="D833" s="167" t="s">
        <v>11</v>
      </c>
      <c r="E833" s="414" t="s">
        <v>2400</v>
      </c>
      <c r="F833" s="412">
        <v>5300</v>
      </c>
      <c r="G833" s="551" t="s">
        <v>11</v>
      </c>
      <c r="H833" s="549" t="s">
        <v>11</v>
      </c>
      <c r="I833" s="551" t="s">
        <v>11</v>
      </c>
      <c r="J833" s="166"/>
    </row>
    <row r="834" spans="1:10" s="128" customFormat="1" x14ac:dyDescent="0.4">
      <c r="A834" s="167"/>
      <c r="B834" s="277"/>
      <c r="C834" s="167" t="s">
        <v>11</v>
      </c>
      <c r="D834" s="167" t="s">
        <v>11</v>
      </c>
      <c r="E834" s="414" t="s">
        <v>2647</v>
      </c>
      <c r="F834" s="412">
        <v>13040</v>
      </c>
      <c r="G834" s="551" t="s">
        <v>11</v>
      </c>
      <c r="H834" s="549" t="s">
        <v>11</v>
      </c>
      <c r="I834" s="551" t="s">
        <v>11</v>
      </c>
      <c r="J834" s="166"/>
    </row>
    <row r="835" spans="1:10" s="128" customFormat="1" x14ac:dyDescent="0.4">
      <c r="A835" s="167"/>
      <c r="B835" s="277"/>
      <c r="C835" s="167" t="s">
        <v>11</v>
      </c>
      <c r="D835" s="167" t="s">
        <v>11</v>
      </c>
      <c r="E835" s="414" t="s">
        <v>2407</v>
      </c>
      <c r="F835" s="412">
        <v>11410</v>
      </c>
      <c r="G835" s="551" t="s">
        <v>11</v>
      </c>
      <c r="H835" s="549" t="s">
        <v>11</v>
      </c>
      <c r="I835" s="551" t="s">
        <v>11</v>
      </c>
      <c r="J835" s="166"/>
    </row>
    <row r="836" spans="1:10" s="128" customFormat="1" x14ac:dyDescent="0.4">
      <c r="A836" s="167"/>
      <c r="B836" s="277">
        <v>243354</v>
      </c>
      <c r="C836" s="167" t="s">
        <v>11</v>
      </c>
      <c r="D836" s="167" t="s">
        <v>11</v>
      </c>
      <c r="E836" s="409" t="s">
        <v>2761</v>
      </c>
      <c r="F836" s="575">
        <v>13040</v>
      </c>
      <c r="G836" s="576"/>
      <c r="H836" s="548"/>
      <c r="I836" s="582"/>
      <c r="J836" s="166"/>
    </row>
    <row r="837" spans="1:10" s="128" customFormat="1" x14ac:dyDescent="0.4">
      <c r="A837" s="167"/>
      <c r="B837" s="277"/>
      <c r="C837" s="167"/>
      <c r="D837" s="167"/>
      <c r="E837" s="546"/>
      <c r="F837" s="575"/>
      <c r="G837" s="576"/>
      <c r="H837" s="548"/>
      <c r="I837" s="582"/>
      <c r="J837" s="166"/>
    </row>
    <row r="838" spans="1:10" s="128" customFormat="1" x14ac:dyDescent="0.4">
      <c r="A838" s="167"/>
      <c r="B838" s="277"/>
      <c r="C838" s="167"/>
      <c r="D838" s="167"/>
      <c r="E838" s="546"/>
      <c r="F838" s="575"/>
      <c r="G838" s="576"/>
      <c r="H838" s="548"/>
      <c r="I838" s="582"/>
      <c r="J838" s="166"/>
    </row>
    <row r="839" spans="1:10" s="133" customFormat="1" x14ac:dyDescent="0.4">
      <c r="A839" s="273">
        <v>39</v>
      </c>
      <c r="B839" s="302" t="s">
        <v>11</v>
      </c>
      <c r="C839" s="273" t="s">
        <v>1328</v>
      </c>
      <c r="D839" s="273" t="s">
        <v>11</v>
      </c>
      <c r="E839" s="542" t="s">
        <v>1329</v>
      </c>
      <c r="F839" s="564">
        <v>7700</v>
      </c>
      <c r="G839" s="544">
        <v>243291</v>
      </c>
      <c r="H839" s="545" t="s">
        <v>2107</v>
      </c>
      <c r="I839" s="544" t="s">
        <v>11</v>
      </c>
      <c r="J839" s="285">
        <f>F839+F840+F841+F842</f>
        <v>76600</v>
      </c>
    </row>
    <row r="840" spans="1:10" s="133" customFormat="1" x14ac:dyDescent="0.4">
      <c r="A840" s="273"/>
      <c r="B840" s="273"/>
      <c r="C840" s="167" t="s">
        <v>11</v>
      </c>
      <c r="D840" s="167" t="s">
        <v>11</v>
      </c>
      <c r="E840" s="542" t="s">
        <v>1456</v>
      </c>
      <c r="F840" s="564">
        <v>28800</v>
      </c>
      <c r="G840" s="544" t="s">
        <v>11</v>
      </c>
      <c r="H840" s="545" t="s">
        <v>11</v>
      </c>
      <c r="I840" s="544" t="s">
        <v>11</v>
      </c>
      <c r="J840" s="285"/>
    </row>
    <row r="841" spans="1:10" s="133" customFormat="1" x14ac:dyDescent="0.4">
      <c r="A841" s="273"/>
      <c r="B841" s="273"/>
      <c r="C841" s="167" t="s">
        <v>11</v>
      </c>
      <c r="D841" s="167" t="s">
        <v>11</v>
      </c>
      <c r="E841" s="542" t="s">
        <v>1547</v>
      </c>
      <c r="F841" s="564">
        <v>35300</v>
      </c>
      <c r="G841" s="544" t="s">
        <v>11</v>
      </c>
      <c r="H841" s="545" t="s">
        <v>11</v>
      </c>
      <c r="I841" s="544" t="s">
        <v>11</v>
      </c>
      <c r="J841" s="285"/>
    </row>
    <row r="842" spans="1:10" s="133" customFormat="1" x14ac:dyDescent="0.4">
      <c r="A842" s="273"/>
      <c r="B842" s="273"/>
      <c r="C842" s="167" t="s">
        <v>11</v>
      </c>
      <c r="D842" s="167" t="s">
        <v>11</v>
      </c>
      <c r="E842" s="542" t="s">
        <v>2106</v>
      </c>
      <c r="F842" s="564">
        <v>4800</v>
      </c>
      <c r="G842" s="544" t="s">
        <v>11</v>
      </c>
      <c r="H842" s="545" t="s">
        <v>11</v>
      </c>
      <c r="I842" s="544" t="s">
        <v>11</v>
      </c>
      <c r="J842" s="285"/>
    </row>
    <row r="843" spans="1:10" s="293" customFormat="1" x14ac:dyDescent="0.4">
      <c r="A843" s="137"/>
      <c r="B843" s="136">
        <v>243342</v>
      </c>
      <c r="C843" s="167" t="s">
        <v>11</v>
      </c>
      <c r="D843" s="167" t="s">
        <v>11</v>
      </c>
      <c r="E843" s="563" t="s">
        <v>2694</v>
      </c>
      <c r="F843" s="566">
        <v>10600</v>
      </c>
      <c r="G843" s="554"/>
      <c r="H843" s="552"/>
      <c r="I843" s="554"/>
      <c r="J843" s="292"/>
    </row>
    <row r="844" spans="1:10" s="293" customFormat="1" x14ac:dyDescent="0.4">
      <c r="A844" s="137"/>
      <c r="B844" s="137"/>
      <c r="C844" s="167" t="s">
        <v>11</v>
      </c>
      <c r="D844" s="167" t="s">
        <v>11</v>
      </c>
      <c r="E844" s="563"/>
      <c r="F844" s="566"/>
      <c r="G844" s="554"/>
      <c r="H844" s="552"/>
      <c r="I844" s="554"/>
      <c r="J844" s="292"/>
    </row>
    <row r="845" spans="1:10" s="293" customFormat="1" x14ac:dyDescent="0.4">
      <c r="A845" s="137"/>
      <c r="B845" s="137"/>
      <c r="C845" s="167" t="s">
        <v>11</v>
      </c>
      <c r="D845" s="167" t="s">
        <v>11</v>
      </c>
      <c r="E845" s="563"/>
      <c r="F845" s="566"/>
      <c r="G845" s="554"/>
      <c r="H845" s="552"/>
      <c r="I845" s="554"/>
      <c r="J845" s="292"/>
    </row>
    <row r="846" spans="1:10" s="293" customFormat="1" x14ac:dyDescent="0.4">
      <c r="A846" s="137"/>
      <c r="B846" s="137"/>
      <c r="C846" s="167" t="s">
        <v>11</v>
      </c>
      <c r="D846" s="167" t="s">
        <v>11</v>
      </c>
      <c r="E846" s="563"/>
      <c r="F846" s="566"/>
      <c r="G846" s="554"/>
      <c r="H846" s="552"/>
      <c r="I846" s="554"/>
      <c r="J846" s="292"/>
    </row>
    <row r="847" spans="1:10" s="133" customFormat="1" x14ac:dyDescent="0.4">
      <c r="A847" s="273"/>
      <c r="B847" s="273"/>
      <c r="C847" s="167" t="s">
        <v>11</v>
      </c>
      <c r="D847" s="167" t="s">
        <v>11</v>
      </c>
      <c r="E847" s="555"/>
      <c r="F847" s="556"/>
      <c r="G847" s="557"/>
      <c r="H847" s="558"/>
      <c r="I847" s="558"/>
      <c r="J847" s="285"/>
    </row>
    <row r="848" spans="1:10" s="133" customFormat="1" x14ac:dyDescent="0.4">
      <c r="A848" s="273"/>
      <c r="B848" s="273"/>
      <c r="C848" s="167"/>
      <c r="D848" s="167"/>
      <c r="E848" s="555"/>
      <c r="F848" s="556"/>
      <c r="G848" s="557"/>
      <c r="H848" s="558"/>
      <c r="I848" s="558"/>
      <c r="J848" s="285"/>
    </row>
    <row r="849" spans="1:10" s="133" customFormat="1" x14ac:dyDescent="0.4">
      <c r="A849" s="273">
        <v>40</v>
      </c>
      <c r="B849" s="274">
        <v>243286</v>
      </c>
      <c r="C849" s="273" t="s">
        <v>2044</v>
      </c>
      <c r="D849" s="273"/>
      <c r="E849" s="577">
        <v>65354952</v>
      </c>
      <c r="F849" s="578">
        <v>5400</v>
      </c>
      <c r="G849" s="585">
        <v>243311</v>
      </c>
      <c r="H849" s="549" t="s">
        <v>2335</v>
      </c>
      <c r="I849" s="549" t="s">
        <v>487</v>
      </c>
      <c r="J849" s="285">
        <f>F849</f>
        <v>5400</v>
      </c>
    </row>
    <row r="850" spans="1:10" s="133" customFormat="1" x14ac:dyDescent="0.4">
      <c r="A850" s="273"/>
      <c r="B850" s="273"/>
      <c r="C850" s="273"/>
      <c r="D850" s="273"/>
      <c r="E850" s="555"/>
      <c r="F850" s="556"/>
      <c r="G850" s="557"/>
      <c r="H850" s="558"/>
      <c r="I850" s="558"/>
      <c r="J850" s="285"/>
    </row>
    <row r="851" spans="1:10" s="133" customFormat="1" x14ac:dyDescent="0.4">
      <c r="A851" s="273"/>
      <c r="B851" s="273"/>
      <c r="C851" s="273"/>
      <c r="D851" s="273"/>
      <c r="E851" s="555"/>
      <c r="F851" s="556"/>
      <c r="G851" s="557"/>
      <c r="H851" s="558"/>
      <c r="I851" s="558"/>
      <c r="J851" s="285"/>
    </row>
    <row r="852" spans="1:10" s="304" customFormat="1" ht="29.25" customHeight="1" x14ac:dyDescent="0.2">
      <c r="A852" s="302">
        <v>40</v>
      </c>
      <c r="B852" s="302" t="s">
        <v>11</v>
      </c>
      <c r="C852" s="302" t="s">
        <v>79</v>
      </c>
      <c r="D852" s="485" t="s">
        <v>81</v>
      </c>
      <c r="E852" s="587" t="s">
        <v>80</v>
      </c>
      <c r="F852" s="588">
        <v>10000</v>
      </c>
      <c r="G852" s="589">
        <v>243250</v>
      </c>
      <c r="H852" s="590" t="s">
        <v>1375</v>
      </c>
      <c r="I852" s="590" t="s">
        <v>487</v>
      </c>
      <c r="J852" s="303">
        <f>F852+F853</f>
        <v>16000</v>
      </c>
    </row>
    <row r="853" spans="1:10" s="133" customFormat="1" x14ac:dyDescent="0.4">
      <c r="A853" s="273"/>
      <c r="B853" s="273"/>
      <c r="C853" s="273" t="s">
        <v>11</v>
      </c>
      <c r="D853" s="273" t="s">
        <v>11</v>
      </c>
      <c r="E853" s="542" t="s">
        <v>182</v>
      </c>
      <c r="F853" s="564">
        <v>6000</v>
      </c>
      <c r="G853" s="544" t="s">
        <v>11</v>
      </c>
      <c r="H853" s="545" t="s">
        <v>11</v>
      </c>
      <c r="I853" s="544" t="s">
        <v>11</v>
      </c>
      <c r="J853" s="285"/>
    </row>
    <row r="854" spans="1:10" s="128" customFormat="1" x14ac:dyDescent="0.4">
      <c r="A854" s="167"/>
      <c r="B854" s="277">
        <v>243277</v>
      </c>
      <c r="C854" s="167" t="s">
        <v>11</v>
      </c>
      <c r="D854" s="167" t="s">
        <v>11</v>
      </c>
      <c r="E854" s="167" t="s">
        <v>1831</v>
      </c>
      <c r="F854" s="163">
        <v>8000</v>
      </c>
      <c r="G854" s="290"/>
      <c r="H854" s="182"/>
      <c r="I854" s="182"/>
      <c r="J854" s="166"/>
    </row>
    <row r="855" spans="1:10" s="128" customFormat="1" x14ac:dyDescent="0.4">
      <c r="A855" s="167"/>
      <c r="B855" s="167"/>
      <c r="C855" s="167"/>
      <c r="D855" s="167"/>
      <c r="E855" s="167"/>
      <c r="F855" s="163"/>
      <c r="G855" s="290"/>
      <c r="H855" s="182"/>
      <c r="I855" s="182"/>
      <c r="J855" s="166"/>
    </row>
    <row r="856" spans="1:10" s="133" customFormat="1" x14ac:dyDescent="0.4">
      <c r="A856" s="273"/>
      <c r="B856" s="273"/>
      <c r="C856" s="273"/>
      <c r="D856" s="273"/>
      <c r="E856" s="555"/>
      <c r="F856" s="556"/>
      <c r="G856" s="557"/>
      <c r="H856" s="558"/>
      <c r="I856" s="558"/>
      <c r="J856" s="285"/>
    </row>
    <row r="857" spans="1:10" s="128" customFormat="1" x14ac:dyDescent="0.4">
      <c r="A857" s="167">
        <v>41</v>
      </c>
      <c r="B857" s="277">
        <v>243172</v>
      </c>
      <c r="C857" s="167" t="s">
        <v>507</v>
      </c>
      <c r="D857" s="273" t="s">
        <v>11</v>
      </c>
      <c r="E857" s="542" t="s">
        <v>508</v>
      </c>
      <c r="F857" s="564">
        <v>2565</v>
      </c>
      <c r="G857" s="574">
        <v>243237</v>
      </c>
      <c r="H857" s="545" t="s">
        <v>1244</v>
      </c>
      <c r="I857" s="545" t="s">
        <v>487</v>
      </c>
      <c r="J857" s="166">
        <f>F857+F858+F859+F860+F861+F862+F863+F864+F865+F866+F867+F868+F869+F870+F871+F872+F873+F874+F875+F876</f>
        <v>741145</v>
      </c>
    </row>
    <row r="858" spans="1:10" s="128" customFormat="1" x14ac:dyDescent="0.4">
      <c r="A858" s="167"/>
      <c r="B858" s="167"/>
      <c r="C858" s="167" t="s">
        <v>11</v>
      </c>
      <c r="D858" s="167" t="s">
        <v>11</v>
      </c>
      <c r="E858" s="542" t="s">
        <v>509</v>
      </c>
      <c r="F858" s="564">
        <v>3000</v>
      </c>
      <c r="G858" s="545" t="s">
        <v>11</v>
      </c>
      <c r="H858" s="545" t="s">
        <v>11</v>
      </c>
      <c r="I858" s="545" t="s">
        <v>11</v>
      </c>
      <c r="J858" s="166"/>
    </row>
    <row r="859" spans="1:10" s="128" customFormat="1" x14ac:dyDescent="0.4">
      <c r="A859" s="167"/>
      <c r="B859" s="277">
        <v>243229</v>
      </c>
      <c r="C859" s="167" t="s">
        <v>11</v>
      </c>
      <c r="D859" s="167" t="s">
        <v>11</v>
      </c>
      <c r="E859" s="542" t="s">
        <v>1024</v>
      </c>
      <c r="F859" s="564">
        <v>6000</v>
      </c>
      <c r="G859" s="545" t="s">
        <v>11</v>
      </c>
      <c r="H859" s="545" t="s">
        <v>11</v>
      </c>
      <c r="I859" s="545" t="s">
        <v>11</v>
      </c>
      <c r="J859" s="166"/>
    </row>
    <row r="860" spans="1:10" s="128" customFormat="1" x14ac:dyDescent="0.4">
      <c r="A860" s="167"/>
      <c r="B860" s="277"/>
      <c r="C860" s="167" t="s">
        <v>11</v>
      </c>
      <c r="D860" s="167" t="s">
        <v>11</v>
      </c>
      <c r="E860" s="542" t="s">
        <v>1071</v>
      </c>
      <c r="F860" s="564">
        <v>48000</v>
      </c>
      <c r="G860" s="545" t="s">
        <v>11</v>
      </c>
      <c r="H860" s="545" t="s">
        <v>11</v>
      </c>
      <c r="I860" s="545" t="s">
        <v>11</v>
      </c>
      <c r="J860" s="166"/>
    </row>
    <row r="861" spans="1:10" s="128" customFormat="1" x14ac:dyDescent="0.4">
      <c r="A861" s="167"/>
      <c r="B861" s="277"/>
      <c r="C861" s="167" t="s">
        <v>11</v>
      </c>
      <c r="D861" s="167" t="s">
        <v>11</v>
      </c>
      <c r="E861" s="542" t="s">
        <v>1072</v>
      </c>
      <c r="F861" s="564">
        <v>10020</v>
      </c>
      <c r="G861" s="545" t="s">
        <v>11</v>
      </c>
      <c r="H861" s="545" t="s">
        <v>11</v>
      </c>
      <c r="I861" s="545" t="s">
        <v>11</v>
      </c>
      <c r="J861" s="166"/>
    </row>
    <row r="862" spans="1:10" s="128" customFormat="1" x14ac:dyDescent="0.4">
      <c r="A862" s="167"/>
      <c r="B862" s="167"/>
      <c r="C862" s="167" t="s">
        <v>11</v>
      </c>
      <c r="D862" s="167" t="s">
        <v>11</v>
      </c>
      <c r="E862" s="542" t="s">
        <v>801</v>
      </c>
      <c r="F862" s="564">
        <v>96000</v>
      </c>
      <c r="G862" s="574">
        <v>243207</v>
      </c>
      <c r="H862" s="545" t="s">
        <v>802</v>
      </c>
      <c r="I862" s="562" t="s">
        <v>825</v>
      </c>
      <c r="J862" s="166"/>
    </row>
    <row r="863" spans="1:10" s="272" customFormat="1" x14ac:dyDescent="0.4">
      <c r="A863" s="140"/>
      <c r="B863" s="142">
        <v>243250</v>
      </c>
      <c r="C863" s="167" t="s">
        <v>11</v>
      </c>
      <c r="D863" s="167" t="s">
        <v>11</v>
      </c>
      <c r="E863" s="542" t="s">
        <v>1333</v>
      </c>
      <c r="F863" s="564">
        <v>72000</v>
      </c>
      <c r="G863" s="574">
        <v>243276</v>
      </c>
      <c r="H863" s="545" t="s">
        <v>1943</v>
      </c>
      <c r="I863" s="562" t="s">
        <v>898</v>
      </c>
      <c r="J863" s="289"/>
    </row>
    <row r="864" spans="1:10" s="272" customFormat="1" x14ac:dyDescent="0.4">
      <c r="A864" s="140"/>
      <c r="B864" s="140"/>
      <c r="C864" s="167" t="s">
        <v>11</v>
      </c>
      <c r="D864" s="167" t="s">
        <v>11</v>
      </c>
      <c r="E864" s="542" t="s">
        <v>1353</v>
      </c>
      <c r="F864" s="564">
        <v>7500</v>
      </c>
      <c r="G864" s="545" t="s">
        <v>11</v>
      </c>
      <c r="H864" s="545" t="s">
        <v>11</v>
      </c>
      <c r="I864" s="545" t="s">
        <v>11</v>
      </c>
      <c r="J864" s="289"/>
    </row>
    <row r="865" spans="1:10" s="272" customFormat="1" x14ac:dyDescent="0.4">
      <c r="A865" s="140"/>
      <c r="B865" s="140"/>
      <c r="C865" s="167" t="s">
        <v>11</v>
      </c>
      <c r="D865" s="167" t="s">
        <v>11</v>
      </c>
      <c r="E865" s="542" t="s">
        <v>1354</v>
      </c>
      <c r="F865" s="564">
        <v>15600</v>
      </c>
      <c r="G865" s="545" t="s">
        <v>11</v>
      </c>
      <c r="H865" s="545" t="s">
        <v>11</v>
      </c>
      <c r="I865" s="545" t="s">
        <v>11</v>
      </c>
      <c r="J865" s="289"/>
    </row>
    <row r="866" spans="1:10" s="272" customFormat="1" x14ac:dyDescent="0.4">
      <c r="A866" s="140"/>
      <c r="B866" s="142">
        <v>242900</v>
      </c>
      <c r="C866" s="167" t="s">
        <v>11</v>
      </c>
      <c r="D866" s="167" t="s">
        <v>11</v>
      </c>
      <c r="E866" s="542" t="s">
        <v>1570</v>
      </c>
      <c r="F866" s="564">
        <v>60000</v>
      </c>
      <c r="G866" s="545" t="s">
        <v>11</v>
      </c>
      <c r="H866" s="545" t="s">
        <v>11</v>
      </c>
      <c r="I866" s="545" t="s">
        <v>11</v>
      </c>
      <c r="J866" s="289"/>
    </row>
    <row r="867" spans="1:10" s="272" customFormat="1" x14ac:dyDescent="0.4">
      <c r="A867" s="140"/>
      <c r="B867" s="142"/>
      <c r="C867" s="167" t="s">
        <v>11</v>
      </c>
      <c r="D867" s="167" t="s">
        <v>11</v>
      </c>
      <c r="E867" s="542" t="s">
        <v>1591</v>
      </c>
      <c r="F867" s="564">
        <v>7200</v>
      </c>
      <c r="G867" s="545" t="s">
        <v>11</v>
      </c>
      <c r="H867" s="545" t="s">
        <v>11</v>
      </c>
      <c r="I867" s="545" t="s">
        <v>11</v>
      </c>
      <c r="J867" s="289"/>
    </row>
    <row r="868" spans="1:10" s="272" customFormat="1" x14ac:dyDescent="0.4">
      <c r="A868" s="140"/>
      <c r="B868" s="142"/>
      <c r="C868" s="167" t="s">
        <v>11</v>
      </c>
      <c r="D868" s="167" t="s">
        <v>11</v>
      </c>
      <c r="E868" s="542" t="s">
        <v>1802</v>
      </c>
      <c r="F868" s="564">
        <v>10020</v>
      </c>
      <c r="G868" s="545" t="s">
        <v>2196</v>
      </c>
      <c r="H868" s="545" t="s">
        <v>2197</v>
      </c>
      <c r="I868" s="545" t="s">
        <v>11</v>
      </c>
      <c r="J868" s="289"/>
    </row>
    <row r="869" spans="1:10" s="272" customFormat="1" x14ac:dyDescent="0.4">
      <c r="A869" s="140"/>
      <c r="B869" s="142">
        <v>243277</v>
      </c>
      <c r="C869" s="167" t="s">
        <v>11</v>
      </c>
      <c r="D869" s="167" t="s">
        <v>11</v>
      </c>
      <c r="E869" s="542" t="s">
        <v>1810</v>
      </c>
      <c r="F869" s="647">
        <v>48000</v>
      </c>
      <c r="G869" s="545" t="s">
        <v>11</v>
      </c>
      <c r="H869" s="545" t="s">
        <v>11</v>
      </c>
      <c r="I869" s="545" t="s">
        <v>11</v>
      </c>
      <c r="J869" s="289"/>
    </row>
    <row r="870" spans="1:10" s="272" customFormat="1" x14ac:dyDescent="0.4">
      <c r="A870" s="140"/>
      <c r="B870" s="142">
        <v>243286</v>
      </c>
      <c r="C870" s="167" t="s">
        <v>11</v>
      </c>
      <c r="D870" s="167" t="s">
        <v>11</v>
      </c>
      <c r="E870" s="542" t="s">
        <v>2048</v>
      </c>
      <c r="F870" s="564">
        <v>144000</v>
      </c>
      <c r="G870" s="545" t="s">
        <v>11</v>
      </c>
      <c r="H870" s="545" t="s">
        <v>11</v>
      </c>
      <c r="I870" s="545" t="s">
        <v>11</v>
      </c>
      <c r="J870" s="289"/>
    </row>
    <row r="871" spans="1:10" s="272" customFormat="1" x14ac:dyDescent="0.4">
      <c r="A871" s="140"/>
      <c r="B871" s="142">
        <v>243300</v>
      </c>
      <c r="C871" s="167" t="s">
        <v>11</v>
      </c>
      <c r="D871" s="167" t="s">
        <v>11</v>
      </c>
      <c r="E871" s="567" t="s">
        <v>2175</v>
      </c>
      <c r="F871" s="564">
        <v>6000</v>
      </c>
      <c r="G871" s="545" t="s">
        <v>2552</v>
      </c>
      <c r="H871" s="545" t="s">
        <v>2571</v>
      </c>
      <c r="I871" s="545" t="s">
        <v>11</v>
      </c>
      <c r="J871" s="289"/>
    </row>
    <row r="872" spans="1:10" s="272" customFormat="1" x14ac:dyDescent="0.4">
      <c r="A872" s="140"/>
      <c r="B872" s="142">
        <v>243325</v>
      </c>
      <c r="C872" s="167" t="s">
        <v>11</v>
      </c>
      <c r="D872" s="167" t="s">
        <v>11</v>
      </c>
      <c r="E872" s="567" t="s">
        <v>2402</v>
      </c>
      <c r="F872" s="564">
        <v>72000</v>
      </c>
      <c r="G872" s="545" t="s">
        <v>11</v>
      </c>
      <c r="H872" s="545" t="s">
        <v>11</v>
      </c>
      <c r="I872" s="545" t="s">
        <v>11</v>
      </c>
      <c r="J872" s="289"/>
    </row>
    <row r="873" spans="1:10" s="272" customFormat="1" x14ac:dyDescent="0.4">
      <c r="A873" s="140"/>
      <c r="B873" s="142"/>
      <c r="C873" s="167" t="s">
        <v>11</v>
      </c>
      <c r="D873" s="167" t="s">
        <v>11</v>
      </c>
      <c r="E873" s="567" t="s">
        <v>2408</v>
      </c>
      <c r="F873" s="564">
        <v>2040</v>
      </c>
      <c r="G873" s="545" t="s">
        <v>11</v>
      </c>
      <c r="H873" s="545" t="s">
        <v>11</v>
      </c>
      <c r="I873" s="545" t="s">
        <v>11</v>
      </c>
      <c r="J873" s="289"/>
    </row>
    <row r="874" spans="1:10" s="272" customFormat="1" x14ac:dyDescent="0.4">
      <c r="A874" s="140"/>
      <c r="B874" s="142"/>
      <c r="C874" s="167" t="s">
        <v>11</v>
      </c>
      <c r="D874" s="167" t="s">
        <v>11</v>
      </c>
      <c r="E874" s="567" t="s">
        <v>2426</v>
      </c>
      <c r="F874" s="564">
        <v>20800</v>
      </c>
      <c r="G874" s="545" t="s">
        <v>11</v>
      </c>
      <c r="H874" s="545" t="s">
        <v>11</v>
      </c>
      <c r="I874" s="545" t="s">
        <v>11</v>
      </c>
      <c r="J874" s="289"/>
    </row>
    <row r="875" spans="1:10" s="272" customFormat="1" x14ac:dyDescent="0.4">
      <c r="A875" s="140"/>
      <c r="B875" s="142">
        <v>243328</v>
      </c>
      <c r="C875" s="167" t="s">
        <v>11</v>
      </c>
      <c r="D875" s="167" t="s">
        <v>11</v>
      </c>
      <c r="E875" s="567" t="s">
        <v>2493</v>
      </c>
      <c r="F875" s="564">
        <v>60000</v>
      </c>
      <c r="G875" s="545" t="s">
        <v>11</v>
      </c>
      <c r="H875" s="545" t="s">
        <v>11</v>
      </c>
      <c r="I875" s="545" t="s">
        <v>11</v>
      </c>
      <c r="J875" s="289"/>
    </row>
    <row r="876" spans="1:10" s="272" customFormat="1" x14ac:dyDescent="0.4">
      <c r="A876" s="140"/>
      <c r="B876" s="142"/>
      <c r="C876" s="167" t="s">
        <v>11</v>
      </c>
      <c r="D876" s="167" t="s">
        <v>11</v>
      </c>
      <c r="E876" s="567" t="s">
        <v>2540</v>
      </c>
      <c r="F876" s="564">
        <v>50400</v>
      </c>
      <c r="G876" s="545" t="s">
        <v>11</v>
      </c>
      <c r="H876" s="545" t="s">
        <v>11</v>
      </c>
      <c r="I876" s="545" t="s">
        <v>11</v>
      </c>
      <c r="J876" s="289"/>
    </row>
    <row r="877" spans="1:10" s="272" customFormat="1" x14ac:dyDescent="0.4">
      <c r="A877" s="140"/>
      <c r="B877" s="142"/>
      <c r="C877" s="167"/>
      <c r="D877" s="167"/>
      <c r="E877" s="409"/>
      <c r="F877" s="566"/>
      <c r="G877" s="584"/>
      <c r="H877" s="552"/>
      <c r="I877" s="580"/>
      <c r="J877" s="289"/>
    </row>
    <row r="878" spans="1:10" s="272" customFormat="1" x14ac:dyDescent="0.4">
      <c r="A878" s="140"/>
      <c r="B878" s="142"/>
      <c r="C878" s="167"/>
      <c r="D878" s="167"/>
      <c r="E878" s="409"/>
      <c r="F878" s="566"/>
      <c r="G878" s="584"/>
      <c r="H878" s="552"/>
      <c r="I878" s="580"/>
      <c r="J878" s="289"/>
    </row>
    <row r="879" spans="1:10" s="272" customFormat="1" x14ac:dyDescent="0.4">
      <c r="A879" s="140"/>
      <c r="B879" s="142"/>
      <c r="C879" s="167"/>
      <c r="D879" s="167"/>
      <c r="E879" s="409"/>
      <c r="F879" s="566"/>
      <c r="G879" s="584"/>
      <c r="H879" s="552"/>
      <c r="I879" s="580"/>
      <c r="J879" s="289"/>
    </row>
    <row r="880" spans="1:10" s="272" customFormat="1" x14ac:dyDescent="0.4">
      <c r="A880" s="140"/>
      <c r="B880" s="142"/>
      <c r="C880" s="167"/>
      <c r="D880" s="167"/>
      <c r="E880" s="409"/>
      <c r="F880" s="566"/>
      <c r="G880" s="584"/>
      <c r="H880" s="552"/>
      <c r="I880" s="580"/>
      <c r="J880" s="289"/>
    </row>
    <row r="881" spans="1:10" s="272" customFormat="1" x14ac:dyDescent="0.4">
      <c r="A881" s="140"/>
      <c r="B881" s="142"/>
      <c r="C881" s="167"/>
      <c r="D881" s="167"/>
      <c r="E881" s="409"/>
      <c r="F881" s="566"/>
      <c r="G881" s="584"/>
      <c r="H881" s="552"/>
      <c r="I881" s="580"/>
      <c r="J881" s="289"/>
    </row>
    <row r="882" spans="1:10" s="128" customFormat="1" x14ac:dyDescent="0.4">
      <c r="A882" s="167"/>
      <c r="B882" s="167"/>
      <c r="C882" s="167"/>
      <c r="D882" s="167"/>
      <c r="E882" s="546"/>
      <c r="F882" s="575"/>
      <c r="G882" s="576"/>
      <c r="H882" s="548"/>
      <c r="I882" s="548"/>
      <c r="J882" s="166"/>
    </row>
    <row r="883" spans="1:10" s="133" customFormat="1" x14ac:dyDescent="0.4">
      <c r="A883" s="273">
        <v>42</v>
      </c>
      <c r="B883" s="273" t="s">
        <v>11</v>
      </c>
      <c r="C883" s="273" t="s">
        <v>83</v>
      </c>
      <c r="D883" s="273" t="s">
        <v>11</v>
      </c>
      <c r="E883" s="542">
        <v>211224</v>
      </c>
      <c r="F883" s="564">
        <v>29960</v>
      </c>
      <c r="G883" s="545" t="s">
        <v>1016</v>
      </c>
      <c r="H883" s="545" t="s">
        <v>1215</v>
      </c>
      <c r="I883" s="545" t="s">
        <v>487</v>
      </c>
      <c r="J883" s="285">
        <f>F883+F884</f>
        <v>50760</v>
      </c>
    </row>
    <row r="884" spans="1:10" s="133" customFormat="1" x14ac:dyDescent="0.4">
      <c r="A884" s="273"/>
      <c r="B884" s="273" t="s">
        <v>11</v>
      </c>
      <c r="C884" s="273" t="s">
        <v>11</v>
      </c>
      <c r="D884" s="273" t="s">
        <v>11</v>
      </c>
      <c r="E884" s="542">
        <v>210927</v>
      </c>
      <c r="F884" s="564">
        <v>20800</v>
      </c>
      <c r="G884" s="545" t="s">
        <v>11</v>
      </c>
      <c r="H884" s="545" t="s">
        <v>11</v>
      </c>
      <c r="I884" s="545" t="s">
        <v>11</v>
      </c>
      <c r="J884" s="285"/>
    </row>
    <row r="885" spans="1:10" s="293" customFormat="1" x14ac:dyDescent="0.4">
      <c r="A885" s="137"/>
      <c r="B885" s="136">
        <v>243250</v>
      </c>
      <c r="C885" s="273" t="s">
        <v>11</v>
      </c>
      <c r="D885" s="273" t="s">
        <v>11</v>
      </c>
      <c r="E885" s="563">
        <v>215853</v>
      </c>
      <c r="F885" s="566">
        <v>28000</v>
      </c>
      <c r="G885" s="552"/>
      <c r="H885" s="552"/>
      <c r="I885" s="552"/>
      <c r="J885" s="292"/>
    </row>
    <row r="886" spans="1:10" s="293" customFormat="1" x14ac:dyDescent="0.4">
      <c r="A886" s="137"/>
      <c r="B886" s="136">
        <v>243353</v>
      </c>
      <c r="C886" s="273" t="s">
        <v>11</v>
      </c>
      <c r="D886" s="273" t="s">
        <v>11</v>
      </c>
      <c r="E886" s="563">
        <v>220241</v>
      </c>
      <c r="F886" s="566">
        <v>28000</v>
      </c>
      <c r="G886" s="552"/>
      <c r="H886" s="552"/>
      <c r="I886" s="552"/>
      <c r="J886" s="292"/>
    </row>
    <row r="887" spans="1:10" s="133" customFormat="1" x14ac:dyDescent="0.4">
      <c r="A887" s="273"/>
      <c r="B887" s="273"/>
      <c r="C887" s="273"/>
      <c r="D887" s="273"/>
      <c r="E887" s="563"/>
      <c r="F887" s="566"/>
      <c r="G887" s="552"/>
      <c r="H887" s="552"/>
      <c r="I887" s="552"/>
      <c r="J887" s="285"/>
    </row>
    <row r="888" spans="1:10" s="133" customFormat="1" ht="18" customHeight="1" x14ac:dyDescent="0.4">
      <c r="A888" s="273">
        <v>43</v>
      </c>
      <c r="B888" s="274">
        <v>243108</v>
      </c>
      <c r="C888" s="273" t="s">
        <v>84</v>
      </c>
      <c r="D888" s="273" t="s">
        <v>11</v>
      </c>
      <c r="E888" s="545" t="s">
        <v>396</v>
      </c>
      <c r="F888" s="564">
        <v>18500</v>
      </c>
      <c r="G888" s="544">
        <v>243182</v>
      </c>
      <c r="H888" s="545" t="s">
        <v>1159</v>
      </c>
      <c r="I888" s="545" t="s">
        <v>487</v>
      </c>
      <c r="J888" s="166">
        <f>F888+F889+F890+F891+F892+F893+F894+F895+F896+F897+F898+F899+F900+F901+F902+F903+F904+F905+F906+F907+F908+F909+F910+F911+F912+F913+F914+F915</f>
        <v>1200210</v>
      </c>
    </row>
    <row r="889" spans="1:10" s="133" customFormat="1" ht="18" customHeight="1" x14ac:dyDescent="0.4">
      <c r="A889" s="273"/>
      <c r="B889" s="274"/>
      <c r="C889" s="273" t="s">
        <v>11</v>
      </c>
      <c r="D889" s="273" t="s">
        <v>11</v>
      </c>
      <c r="E889" s="545" t="s">
        <v>443</v>
      </c>
      <c r="F889" s="564">
        <v>77500</v>
      </c>
      <c r="G889" s="545" t="s">
        <v>11</v>
      </c>
      <c r="H889" s="545" t="s">
        <v>11</v>
      </c>
      <c r="I889" s="545" t="s">
        <v>11</v>
      </c>
      <c r="J889" s="285"/>
    </row>
    <row r="890" spans="1:10" s="128" customFormat="1" ht="18" customHeight="1" x14ac:dyDescent="0.4">
      <c r="A890" s="167"/>
      <c r="B890" s="277">
        <v>243202</v>
      </c>
      <c r="C890" s="167" t="s">
        <v>11</v>
      </c>
      <c r="D890" s="167" t="s">
        <v>11</v>
      </c>
      <c r="E890" s="545" t="s">
        <v>510</v>
      </c>
      <c r="F890" s="564">
        <v>13500</v>
      </c>
      <c r="G890" s="545" t="s">
        <v>11</v>
      </c>
      <c r="H890" s="545" t="s">
        <v>11</v>
      </c>
      <c r="I890" s="545" t="s">
        <v>11</v>
      </c>
      <c r="J890" s="166"/>
    </row>
    <row r="891" spans="1:10" s="128" customFormat="1" ht="18" customHeight="1" x14ac:dyDescent="0.4">
      <c r="A891" s="167"/>
      <c r="B891" s="277"/>
      <c r="C891" s="167" t="s">
        <v>11</v>
      </c>
      <c r="D891" s="167" t="s">
        <v>11</v>
      </c>
      <c r="E891" s="545" t="s">
        <v>511</v>
      </c>
      <c r="F891" s="564">
        <v>98000</v>
      </c>
      <c r="G891" s="545" t="s">
        <v>11</v>
      </c>
      <c r="H891" s="545" t="s">
        <v>11</v>
      </c>
      <c r="I891" s="545" t="s">
        <v>11</v>
      </c>
      <c r="J891" s="166"/>
    </row>
    <row r="892" spans="1:10" s="128" customFormat="1" ht="18" customHeight="1" x14ac:dyDescent="0.4">
      <c r="A892" s="167"/>
      <c r="B892" s="277"/>
      <c r="C892" s="167" t="s">
        <v>11</v>
      </c>
      <c r="D892" s="167" t="s">
        <v>11</v>
      </c>
      <c r="E892" s="545" t="s">
        <v>512</v>
      </c>
      <c r="F892" s="564">
        <v>24000</v>
      </c>
      <c r="G892" s="545" t="s">
        <v>11</v>
      </c>
      <c r="H892" s="545" t="s">
        <v>11</v>
      </c>
      <c r="I892" s="545" t="s">
        <v>11</v>
      </c>
      <c r="J892" s="166"/>
    </row>
    <row r="893" spans="1:10" s="128" customFormat="1" ht="18" customHeight="1" x14ac:dyDescent="0.4">
      <c r="A893" s="167"/>
      <c r="B893" s="277"/>
      <c r="C893" s="167" t="s">
        <v>11</v>
      </c>
      <c r="D893" s="167" t="s">
        <v>11</v>
      </c>
      <c r="E893" s="545" t="s">
        <v>513</v>
      </c>
      <c r="F893" s="564">
        <v>56000</v>
      </c>
      <c r="G893" s="545" t="s">
        <v>11</v>
      </c>
      <c r="H893" s="545" t="s">
        <v>11</v>
      </c>
      <c r="I893" s="545" t="s">
        <v>11</v>
      </c>
      <c r="J893" s="166"/>
    </row>
    <row r="894" spans="1:10" s="128" customFormat="1" ht="18" customHeight="1" x14ac:dyDescent="0.4">
      <c r="A894" s="167"/>
      <c r="B894" s="277"/>
      <c r="C894" s="167" t="s">
        <v>11</v>
      </c>
      <c r="D894" s="167" t="s">
        <v>11</v>
      </c>
      <c r="E894" s="545" t="s">
        <v>818</v>
      </c>
      <c r="F894" s="564">
        <v>43500</v>
      </c>
      <c r="G894" s="545" t="s">
        <v>784</v>
      </c>
      <c r="H894" s="545" t="s">
        <v>819</v>
      </c>
      <c r="I894" s="562" t="s">
        <v>825</v>
      </c>
      <c r="J894" s="166"/>
    </row>
    <row r="895" spans="1:10" s="272" customFormat="1" ht="18" customHeight="1" x14ac:dyDescent="0.4">
      <c r="A895" s="140"/>
      <c r="B895" s="142">
        <v>243229</v>
      </c>
      <c r="C895" s="167" t="s">
        <v>11</v>
      </c>
      <c r="D895" s="167" t="s">
        <v>11</v>
      </c>
      <c r="E895" s="545" t="s">
        <v>1027</v>
      </c>
      <c r="F895" s="564">
        <v>16050</v>
      </c>
      <c r="G895" s="545" t="s">
        <v>1771</v>
      </c>
      <c r="H895" s="545" t="s">
        <v>1770</v>
      </c>
      <c r="I895" s="545" t="s">
        <v>11</v>
      </c>
      <c r="J895" s="289"/>
    </row>
    <row r="896" spans="1:10" s="272" customFormat="1" ht="18" customHeight="1" x14ac:dyDescent="0.4">
      <c r="A896" s="140"/>
      <c r="B896" s="142"/>
      <c r="C896" s="167" t="s">
        <v>11</v>
      </c>
      <c r="D896" s="167" t="s">
        <v>11</v>
      </c>
      <c r="E896" s="545" t="s">
        <v>1055</v>
      </c>
      <c r="F896" s="564">
        <v>24750</v>
      </c>
      <c r="G896" s="545" t="s">
        <v>11</v>
      </c>
      <c r="H896" s="545" t="s">
        <v>11</v>
      </c>
      <c r="I896" s="545" t="s">
        <v>11</v>
      </c>
      <c r="J896" s="289"/>
    </row>
    <row r="897" spans="1:10" s="272" customFormat="1" ht="18" customHeight="1" x14ac:dyDescent="0.4">
      <c r="A897" s="140"/>
      <c r="B897" s="142">
        <v>243264</v>
      </c>
      <c r="C897" s="167" t="s">
        <v>11</v>
      </c>
      <c r="D897" s="167" t="s">
        <v>11</v>
      </c>
      <c r="E897" s="545" t="s">
        <v>1450</v>
      </c>
      <c r="F897" s="564">
        <v>22200</v>
      </c>
      <c r="G897" s="545" t="s">
        <v>11</v>
      </c>
      <c r="H897" s="545" t="s">
        <v>11</v>
      </c>
      <c r="I897" s="545" t="s">
        <v>11</v>
      </c>
      <c r="J897" s="289"/>
    </row>
    <row r="898" spans="1:10" s="128" customFormat="1" ht="18" customHeight="1" x14ac:dyDescent="0.4">
      <c r="A898" s="167"/>
      <c r="B898" s="277">
        <v>243265</v>
      </c>
      <c r="C898" s="167" t="s">
        <v>11</v>
      </c>
      <c r="D898" s="167" t="s">
        <v>11</v>
      </c>
      <c r="E898" s="545" t="s">
        <v>1462</v>
      </c>
      <c r="F898" s="564">
        <v>77500</v>
      </c>
      <c r="G898" s="545" t="s">
        <v>11</v>
      </c>
      <c r="H898" s="545" t="s">
        <v>11</v>
      </c>
      <c r="I898" s="545" t="s">
        <v>11</v>
      </c>
      <c r="J898" s="166"/>
    </row>
    <row r="899" spans="1:10" s="128" customFormat="1" ht="18" customHeight="1" x14ac:dyDescent="0.4">
      <c r="A899" s="167"/>
      <c r="B899" s="277"/>
      <c r="C899" s="167" t="s">
        <v>11</v>
      </c>
      <c r="D899" s="167" t="s">
        <v>11</v>
      </c>
      <c r="E899" s="545" t="s">
        <v>1481</v>
      </c>
      <c r="F899" s="564">
        <v>98000</v>
      </c>
      <c r="G899" s="545" t="s">
        <v>11</v>
      </c>
      <c r="H899" s="545" t="s">
        <v>11</v>
      </c>
      <c r="I899" s="545" t="s">
        <v>11</v>
      </c>
      <c r="J899" s="166"/>
    </row>
    <row r="900" spans="1:10" s="128" customFormat="1" ht="18" customHeight="1" x14ac:dyDescent="0.4">
      <c r="A900" s="167"/>
      <c r="B900" s="277"/>
      <c r="C900" s="167" t="s">
        <v>11</v>
      </c>
      <c r="D900" s="167" t="s">
        <v>11</v>
      </c>
      <c r="E900" s="569" t="s">
        <v>1505</v>
      </c>
      <c r="F900" s="565">
        <v>24000</v>
      </c>
      <c r="G900" s="545" t="s">
        <v>2196</v>
      </c>
      <c r="H900" s="545" t="s">
        <v>2204</v>
      </c>
      <c r="I900" s="545" t="s">
        <v>11</v>
      </c>
      <c r="J900" s="166"/>
    </row>
    <row r="901" spans="1:10" s="128" customFormat="1" ht="18" customHeight="1" x14ac:dyDescent="0.4">
      <c r="A901" s="167"/>
      <c r="B901" s="277"/>
      <c r="C901" s="167" t="s">
        <v>11</v>
      </c>
      <c r="D901" s="167" t="s">
        <v>11</v>
      </c>
      <c r="E901" s="569" t="s">
        <v>1521</v>
      </c>
      <c r="F901" s="565">
        <v>1450</v>
      </c>
      <c r="G901" s="545" t="s">
        <v>11</v>
      </c>
      <c r="H901" s="545" t="s">
        <v>11</v>
      </c>
      <c r="I901" s="545" t="s">
        <v>11</v>
      </c>
      <c r="J901" s="166"/>
    </row>
    <row r="902" spans="1:10" s="128" customFormat="1" ht="18" customHeight="1" x14ac:dyDescent="0.4">
      <c r="A902" s="167"/>
      <c r="B902" s="277"/>
      <c r="C902" s="167" t="s">
        <v>11</v>
      </c>
      <c r="D902" s="167" t="s">
        <v>11</v>
      </c>
      <c r="E902" s="569" t="s">
        <v>1525</v>
      </c>
      <c r="F902" s="565">
        <v>77100</v>
      </c>
      <c r="G902" s="545" t="s">
        <v>11</v>
      </c>
      <c r="H902" s="545" t="s">
        <v>11</v>
      </c>
      <c r="I902" s="545" t="s">
        <v>11</v>
      </c>
      <c r="J902" s="166"/>
    </row>
    <row r="903" spans="1:10" s="128" customFormat="1" ht="18" customHeight="1" x14ac:dyDescent="0.4">
      <c r="A903" s="167"/>
      <c r="B903" s="277"/>
      <c r="C903" s="167" t="s">
        <v>11</v>
      </c>
      <c r="D903" s="167" t="s">
        <v>11</v>
      </c>
      <c r="E903" s="569" t="s">
        <v>1530</v>
      </c>
      <c r="F903" s="565">
        <v>16050</v>
      </c>
      <c r="G903" s="545" t="s">
        <v>11</v>
      </c>
      <c r="H903" s="545" t="s">
        <v>11</v>
      </c>
      <c r="I903" s="545" t="s">
        <v>11</v>
      </c>
      <c r="J903" s="166"/>
    </row>
    <row r="904" spans="1:10" s="128" customFormat="1" ht="18" customHeight="1" x14ac:dyDescent="0.4">
      <c r="A904" s="167"/>
      <c r="B904" s="277"/>
      <c r="C904" s="167" t="s">
        <v>11</v>
      </c>
      <c r="D904" s="167" t="s">
        <v>11</v>
      </c>
      <c r="E904" s="569" t="s">
        <v>1589</v>
      </c>
      <c r="F904" s="565">
        <v>7250</v>
      </c>
      <c r="G904" s="545" t="s">
        <v>11</v>
      </c>
      <c r="H904" s="545" t="s">
        <v>11</v>
      </c>
      <c r="I904" s="545" t="s">
        <v>11</v>
      </c>
      <c r="J904" s="166"/>
    </row>
    <row r="905" spans="1:10" s="128" customFormat="1" ht="18" customHeight="1" x14ac:dyDescent="0.4">
      <c r="A905" s="167"/>
      <c r="B905" s="277">
        <v>243300</v>
      </c>
      <c r="C905" s="167" t="s">
        <v>11</v>
      </c>
      <c r="D905" s="167" t="s">
        <v>11</v>
      </c>
      <c r="E905" s="569" t="s">
        <v>2165</v>
      </c>
      <c r="F905" s="565">
        <v>24000</v>
      </c>
      <c r="G905" s="545" t="s">
        <v>2473</v>
      </c>
      <c r="H905" s="545" t="s">
        <v>2474</v>
      </c>
      <c r="I905" s="545" t="s">
        <v>11</v>
      </c>
      <c r="J905" s="166"/>
    </row>
    <row r="906" spans="1:10" s="128" customFormat="1" ht="18" customHeight="1" x14ac:dyDescent="0.4">
      <c r="A906" s="167"/>
      <c r="B906" s="277"/>
      <c r="C906" s="167" t="s">
        <v>11</v>
      </c>
      <c r="D906" s="167" t="s">
        <v>11</v>
      </c>
      <c r="E906" s="569" t="s">
        <v>2169</v>
      </c>
      <c r="F906" s="565">
        <v>14500</v>
      </c>
      <c r="G906" s="545" t="s">
        <v>11</v>
      </c>
      <c r="H906" s="545" t="s">
        <v>11</v>
      </c>
      <c r="I906" s="545" t="s">
        <v>11</v>
      </c>
      <c r="J906" s="166"/>
    </row>
    <row r="907" spans="1:10" s="128" customFormat="1" ht="18" customHeight="1" x14ac:dyDescent="0.4">
      <c r="A907" s="167"/>
      <c r="B907" s="277"/>
      <c r="C907" s="167" t="s">
        <v>11</v>
      </c>
      <c r="D907" s="167" t="s">
        <v>11</v>
      </c>
      <c r="E907" s="569" t="s">
        <v>2170</v>
      </c>
      <c r="F907" s="565">
        <v>75000</v>
      </c>
      <c r="G907" s="545" t="s">
        <v>11</v>
      </c>
      <c r="H907" s="545" t="s">
        <v>11</v>
      </c>
      <c r="I907" s="545" t="s">
        <v>11</v>
      </c>
      <c r="J907" s="166"/>
    </row>
    <row r="908" spans="1:10" s="128" customFormat="1" ht="18" customHeight="1" x14ac:dyDescent="0.4">
      <c r="A908" s="167"/>
      <c r="B908" s="277">
        <v>243325</v>
      </c>
      <c r="C908" s="167" t="s">
        <v>11</v>
      </c>
      <c r="D908" s="167" t="s">
        <v>11</v>
      </c>
      <c r="E908" s="569" t="s">
        <v>2378</v>
      </c>
      <c r="F908" s="565">
        <v>77100</v>
      </c>
      <c r="G908" s="545" t="s">
        <v>11</v>
      </c>
      <c r="H908" s="545" t="s">
        <v>11</v>
      </c>
      <c r="I908" s="545" t="s">
        <v>11</v>
      </c>
      <c r="J908" s="166"/>
    </row>
    <row r="909" spans="1:10" s="128" customFormat="1" ht="18" customHeight="1" x14ac:dyDescent="0.4">
      <c r="A909" s="167"/>
      <c r="B909" s="277"/>
      <c r="C909" s="167" t="s">
        <v>11</v>
      </c>
      <c r="D909" s="167" t="s">
        <v>11</v>
      </c>
      <c r="E909" s="569" t="s">
        <v>2383</v>
      </c>
      <c r="F909" s="565">
        <v>98000</v>
      </c>
      <c r="G909" s="545" t="s">
        <v>11</v>
      </c>
      <c r="H909" s="545" t="s">
        <v>11</v>
      </c>
      <c r="I909" s="545" t="s">
        <v>11</v>
      </c>
      <c r="J909" s="166"/>
    </row>
    <row r="910" spans="1:10" s="128" customFormat="1" ht="18" customHeight="1" x14ac:dyDescent="0.4">
      <c r="A910" s="167"/>
      <c r="B910" s="277"/>
      <c r="C910" s="167" t="s">
        <v>11</v>
      </c>
      <c r="D910" s="167" t="s">
        <v>11</v>
      </c>
      <c r="E910" s="569" t="s">
        <v>2392</v>
      </c>
      <c r="F910" s="565">
        <v>56000</v>
      </c>
      <c r="G910" s="545" t="s">
        <v>11</v>
      </c>
      <c r="H910" s="545" t="s">
        <v>11</v>
      </c>
      <c r="I910" s="545" t="s">
        <v>11</v>
      </c>
      <c r="J910" s="166"/>
    </row>
    <row r="911" spans="1:10" s="128" customFormat="1" ht="18" customHeight="1" x14ac:dyDescent="0.4">
      <c r="A911" s="167"/>
      <c r="B911" s="277"/>
      <c r="C911" s="167" t="s">
        <v>11</v>
      </c>
      <c r="D911" s="167" t="s">
        <v>11</v>
      </c>
      <c r="E911" s="569" t="s">
        <v>2411</v>
      </c>
      <c r="F911" s="565">
        <v>18600</v>
      </c>
      <c r="G911" s="545" t="s">
        <v>11</v>
      </c>
      <c r="H911" s="545" t="s">
        <v>11</v>
      </c>
      <c r="I911" s="545" t="s">
        <v>11</v>
      </c>
      <c r="J911" s="166"/>
    </row>
    <row r="912" spans="1:10" s="128" customFormat="1" ht="18" customHeight="1" x14ac:dyDescent="0.4">
      <c r="A912" s="167"/>
      <c r="B912" s="277"/>
      <c r="C912" s="167" t="s">
        <v>11</v>
      </c>
      <c r="D912" s="167" t="s">
        <v>11</v>
      </c>
      <c r="E912" s="569" t="s">
        <v>2412</v>
      </c>
      <c r="F912" s="565">
        <v>52200</v>
      </c>
      <c r="G912" s="545" t="s">
        <v>11</v>
      </c>
      <c r="H912" s="545" t="s">
        <v>11</v>
      </c>
      <c r="I912" s="545" t="s">
        <v>11</v>
      </c>
      <c r="J912" s="166"/>
    </row>
    <row r="913" spans="1:10" s="128" customFormat="1" ht="18" customHeight="1" x14ac:dyDescent="0.4">
      <c r="A913" s="167"/>
      <c r="B913" s="277"/>
      <c r="C913" s="167" t="s">
        <v>11</v>
      </c>
      <c r="D913" s="167" t="s">
        <v>11</v>
      </c>
      <c r="E913" s="569" t="s">
        <v>2479</v>
      </c>
      <c r="F913" s="565">
        <v>19260</v>
      </c>
      <c r="G913" s="545" t="s">
        <v>2552</v>
      </c>
      <c r="H913" s="545" t="s">
        <v>2570</v>
      </c>
      <c r="I913" s="545" t="s">
        <v>11</v>
      </c>
      <c r="J913" s="166"/>
    </row>
    <row r="914" spans="1:10" s="128" customFormat="1" ht="18" customHeight="1" x14ac:dyDescent="0.4">
      <c r="A914" s="167"/>
      <c r="B914" s="277">
        <v>243326</v>
      </c>
      <c r="C914" s="167" t="s">
        <v>11</v>
      </c>
      <c r="D914" s="167" t="s">
        <v>11</v>
      </c>
      <c r="E914" s="569" t="s">
        <v>2478</v>
      </c>
      <c r="F914" s="565">
        <v>18000</v>
      </c>
      <c r="G914" s="545" t="s">
        <v>2565</v>
      </c>
      <c r="H914" s="545" t="s">
        <v>2650</v>
      </c>
      <c r="I914" s="545" t="s">
        <v>11</v>
      </c>
      <c r="J914" s="166"/>
    </row>
    <row r="915" spans="1:10" s="128" customFormat="1" ht="18" customHeight="1" x14ac:dyDescent="0.4">
      <c r="A915" s="167"/>
      <c r="B915" s="277"/>
      <c r="C915" s="167" t="s">
        <v>11</v>
      </c>
      <c r="D915" s="167" t="s">
        <v>11</v>
      </c>
      <c r="E915" s="569" t="s">
        <v>2480</v>
      </c>
      <c r="F915" s="565">
        <v>52200</v>
      </c>
      <c r="G915" s="545" t="s">
        <v>11</v>
      </c>
      <c r="H915" s="545" t="s">
        <v>11</v>
      </c>
      <c r="I915" s="545" t="s">
        <v>11</v>
      </c>
      <c r="J915" s="166"/>
    </row>
    <row r="916" spans="1:10" s="128" customFormat="1" ht="18" customHeight="1" x14ac:dyDescent="0.4">
      <c r="A916" s="167"/>
      <c r="B916" s="277">
        <v>243335</v>
      </c>
      <c r="C916" s="167" t="s">
        <v>11</v>
      </c>
      <c r="D916" s="167" t="s">
        <v>11</v>
      </c>
      <c r="E916" s="411" t="s">
        <v>2652</v>
      </c>
      <c r="F916" s="412">
        <v>98445</v>
      </c>
      <c r="G916" s="545" t="s">
        <v>2653</v>
      </c>
      <c r="H916" s="545" t="s">
        <v>2654</v>
      </c>
      <c r="I916" s="545" t="s">
        <v>11</v>
      </c>
      <c r="J916" s="166"/>
    </row>
    <row r="917" spans="1:10" s="272" customFormat="1" ht="18" customHeight="1" x14ac:dyDescent="0.4">
      <c r="A917" s="140"/>
      <c r="B917" s="142">
        <v>243353</v>
      </c>
      <c r="C917" s="167" t="s">
        <v>11</v>
      </c>
      <c r="D917" s="167" t="s">
        <v>11</v>
      </c>
      <c r="E917" s="418" t="s">
        <v>2736</v>
      </c>
      <c r="F917" s="419">
        <v>97660</v>
      </c>
      <c r="G917" s="552"/>
      <c r="H917" s="552"/>
      <c r="I917" s="552"/>
      <c r="J917" s="289"/>
    </row>
    <row r="918" spans="1:10" s="272" customFormat="1" ht="18" customHeight="1" x14ac:dyDescent="0.4">
      <c r="A918" s="140"/>
      <c r="B918" s="142"/>
      <c r="C918" s="167" t="s">
        <v>11</v>
      </c>
      <c r="D918" s="167" t="s">
        <v>11</v>
      </c>
      <c r="E918" s="418" t="s">
        <v>2757</v>
      </c>
      <c r="F918" s="419">
        <v>18000</v>
      </c>
      <c r="G918" s="552"/>
      <c r="H918" s="552"/>
      <c r="I918" s="552"/>
      <c r="J918" s="289"/>
    </row>
    <row r="919" spans="1:10" s="272" customFormat="1" ht="18" customHeight="1" x14ac:dyDescent="0.4">
      <c r="A919" s="140"/>
      <c r="B919" s="142" t="s">
        <v>2951</v>
      </c>
      <c r="C919" s="167" t="s">
        <v>11</v>
      </c>
      <c r="D919" s="167" t="s">
        <v>11</v>
      </c>
      <c r="E919" s="418" t="s">
        <v>2952</v>
      </c>
      <c r="F919" s="419">
        <v>21700</v>
      </c>
      <c r="G919" s="552"/>
      <c r="H919" s="552"/>
      <c r="I919" s="552"/>
      <c r="J919" s="289"/>
    </row>
    <row r="920" spans="1:10" s="272" customFormat="1" ht="18" customHeight="1" x14ac:dyDescent="0.4">
      <c r="A920" s="140"/>
      <c r="B920" s="142">
        <v>243369</v>
      </c>
      <c r="C920" s="167" t="s">
        <v>11</v>
      </c>
      <c r="D920" s="167" t="s">
        <v>11</v>
      </c>
      <c r="E920" s="418" t="s">
        <v>2997</v>
      </c>
      <c r="F920" s="419">
        <v>14850</v>
      </c>
      <c r="G920" s="552"/>
      <c r="H920" s="552"/>
      <c r="I920" s="552"/>
      <c r="J920" s="289"/>
    </row>
    <row r="921" spans="1:10" s="272" customFormat="1" ht="18" customHeight="1" x14ac:dyDescent="0.4">
      <c r="A921" s="140"/>
      <c r="B921" s="142">
        <v>243375</v>
      </c>
      <c r="C921" s="167" t="s">
        <v>11</v>
      </c>
      <c r="D921" s="167" t="s">
        <v>11</v>
      </c>
      <c r="E921" s="418" t="s">
        <v>3026</v>
      </c>
      <c r="F921" s="419">
        <v>97660</v>
      </c>
      <c r="G921" s="552"/>
      <c r="H921" s="552"/>
      <c r="I921" s="552"/>
      <c r="J921" s="289"/>
    </row>
    <row r="922" spans="1:10" s="272" customFormat="1" ht="18" customHeight="1" x14ac:dyDescent="0.4">
      <c r="A922" s="140"/>
      <c r="B922" s="142"/>
      <c r="C922" s="167" t="s">
        <v>11</v>
      </c>
      <c r="D922" s="167" t="s">
        <v>11</v>
      </c>
      <c r="E922" s="418" t="s">
        <v>3033</v>
      </c>
      <c r="F922" s="419">
        <v>28800</v>
      </c>
      <c r="G922" s="552"/>
      <c r="H922" s="552"/>
      <c r="I922" s="552"/>
      <c r="J922" s="289"/>
    </row>
    <row r="923" spans="1:10" s="272" customFormat="1" ht="18" customHeight="1" x14ac:dyDescent="0.4">
      <c r="A923" s="140"/>
      <c r="B923" s="142"/>
      <c r="C923" s="167" t="s">
        <v>11</v>
      </c>
      <c r="D923" s="167" t="s">
        <v>11</v>
      </c>
      <c r="E923" s="418"/>
      <c r="F923" s="419"/>
      <c r="G923" s="552"/>
      <c r="H923" s="552"/>
      <c r="I923" s="552"/>
      <c r="J923" s="289"/>
    </row>
    <row r="924" spans="1:10" s="272" customFormat="1" ht="18" customHeight="1" x14ac:dyDescent="0.4">
      <c r="A924" s="140"/>
      <c r="B924" s="142"/>
      <c r="C924" s="167" t="s">
        <v>11</v>
      </c>
      <c r="D924" s="167" t="s">
        <v>11</v>
      </c>
      <c r="E924" s="418"/>
      <c r="F924" s="419"/>
      <c r="G924" s="552"/>
      <c r="H924" s="552"/>
      <c r="I924" s="552"/>
      <c r="J924" s="289"/>
    </row>
    <row r="925" spans="1:10" s="272" customFormat="1" ht="18" customHeight="1" x14ac:dyDescent="0.4">
      <c r="A925" s="140"/>
      <c r="B925" s="142"/>
      <c r="C925" s="167" t="s">
        <v>11</v>
      </c>
      <c r="D925" s="167" t="s">
        <v>11</v>
      </c>
      <c r="E925" s="789" t="s">
        <v>2851</v>
      </c>
      <c r="F925" s="790">
        <v>150000</v>
      </c>
      <c r="G925" s="771"/>
      <c r="H925" s="771"/>
      <c r="I925" s="771" t="s">
        <v>221</v>
      </c>
      <c r="J925" s="289"/>
    </row>
    <row r="926" spans="1:10" s="272" customFormat="1" ht="18" customHeight="1" x14ac:dyDescent="0.4">
      <c r="A926" s="140"/>
      <c r="B926" s="142"/>
      <c r="C926" s="167" t="s">
        <v>11</v>
      </c>
      <c r="D926" s="167" t="s">
        <v>11</v>
      </c>
      <c r="E926" s="418"/>
      <c r="F926" s="419"/>
      <c r="G926" s="552"/>
      <c r="H926" s="552"/>
      <c r="I926" s="552"/>
      <c r="J926" s="289"/>
    </row>
    <row r="927" spans="1:10" s="128" customFormat="1" ht="18" customHeight="1" x14ac:dyDescent="0.4">
      <c r="A927" s="167"/>
      <c r="B927" s="277"/>
      <c r="C927" s="167" t="s">
        <v>11</v>
      </c>
      <c r="D927" s="167" t="s">
        <v>11</v>
      </c>
      <c r="E927" s="418"/>
      <c r="F927" s="419"/>
      <c r="G927" s="410"/>
      <c r="H927" s="418"/>
      <c r="I927" s="418"/>
      <c r="J927" s="166"/>
    </row>
    <row r="928" spans="1:10" s="128" customFormat="1" ht="18" customHeight="1" x14ac:dyDescent="0.4">
      <c r="A928" s="167"/>
      <c r="B928" s="277"/>
      <c r="C928" s="167"/>
      <c r="D928" s="167"/>
      <c r="E928" s="418"/>
      <c r="F928" s="419"/>
      <c r="G928" s="410"/>
      <c r="H928" s="418"/>
      <c r="I928" s="418"/>
      <c r="J928" s="166"/>
    </row>
    <row r="929" spans="1:10" s="133" customFormat="1" x14ac:dyDescent="0.4">
      <c r="A929" s="273">
        <v>44</v>
      </c>
      <c r="B929" s="274">
        <v>242982</v>
      </c>
      <c r="C929" s="273" t="s">
        <v>183</v>
      </c>
      <c r="D929" s="137" t="s">
        <v>11</v>
      </c>
      <c r="E929" s="545" t="s">
        <v>184</v>
      </c>
      <c r="F929" s="564">
        <v>8132</v>
      </c>
      <c r="G929" s="545" t="s">
        <v>1154</v>
      </c>
      <c r="H929" s="545" t="s">
        <v>1155</v>
      </c>
      <c r="I929" s="545" t="s">
        <v>898</v>
      </c>
      <c r="J929" s="285">
        <f>F929+F930+F931+F932+F933+F934+F935+F936+F937+F938+F939+F940</f>
        <v>319166</v>
      </c>
    </row>
    <row r="930" spans="1:10" s="133" customFormat="1" x14ac:dyDescent="0.4">
      <c r="A930" s="273"/>
      <c r="B930" s="274">
        <v>243017</v>
      </c>
      <c r="C930" s="273" t="s">
        <v>11</v>
      </c>
      <c r="D930" s="137" t="s">
        <v>11</v>
      </c>
      <c r="E930" s="545" t="s">
        <v>181</v>
      </c>
      <c r="F930" s="564">
        <v>57000</v>
      </c>
      <c r="G930" s="545" t="s">
        <v>11</v>
      </c>
      <c r="H930" s="545" t="s">
        <v>11</v>
      </c>
      <c r="I930" s="545" t="s">
        <v>11</v>
      </c>
      <c r="J930" s="285"/>
    </row>
    <row r="931" spans="1:10" s="133" customFormat="1" x14ac:dyDescent="0.4">
      <c r="A931" s="273"/>
      <c r="B931" s="274">
        <v>243207</v>
      </c>
      <c r="C931" s="167" t="s">
        <v>11</v>
      </c>
      <c r="D931" s="167" t="s">
        <v>11</v>
      </c>
      <c r="E931" s="545" t="s">
        <v>783</v>
      </c>
      <c r="F931" s="564">
        <v>47500</v>
      </c>
      <c r="G931" s="545" t="s">
        <v>784</v>
      </c>
      <c r="H931" s="545" t="s">
        <v>785</v>
      </c>
      <c r="I931" s="562" t="s">
        <v>825</v>
      </c>
      <c r="J931" s="285"/>
    </row>
    <row r="932" spans="1:10" s="128" customFormat="1" x14ac:dyDescent="0.4">
      <c r="A932" s="167"/>
      <c r="B932" s="277">
        <v>243172</v>
      </c>
      <c r="C932" s="167" t="s">
        <v>11</v>
      </c>
      <c r="D932" s="167" t="s">
        <v>11</v>
      </c>
      <c r="E932" s="545" t="s">
        <v>449</v>
      </c>
      <c r="F932" s="564">
        <v>9951</v>
      </c>
      <c r="G932" s="545" t="s">
        <v>1765</v>
      </c>
      <c r="H932" s="545" t="s">
        <v>1766</v>
      </c>
      <c r="I932" s="545" t="s">
        <v>898</v>
      </c>
      <c r="J932" s="166"/>
    </row>
    <row r="933" spans="1:10" s="133" customFormat="1" x14ac:dyDescent="0.4">
      <c r="A933" s="273"/>
      <c r="B933" s="274"/>
      <c r="C933" s="167" t="s">
        <v>11</v>
      </c>
      <c r="D933" s="167" t="s">
        <v>11</v>
      </c>
      <c r="E933" s="545" t="s">
        <v>515</v>
      </c>
      <c r="F933" s="564">
        <v>76000</v>
      </c>
      <c r="G933" s="545" t="s">
        <v>11</v>
      </c>
      <c r="H933" s="545" t="s">
        <v>11</v>
      </c>
      <c r="I933" s="545" t="s">
        <v>11</v>
      </c>
      <c r="J933" s="285"/>
    </row>
    <row r="934" spans="1:10" s="133" customFormat="1" x14ac:dyDescent="0.4">
      <c r="A934" s="273"/>
      <c r="B934" s="274">
        <v>243250</v>
      </c>
      <c r="C934" s="167" t="s">
        <v>11</v>
      </c>
      <c r="D934" s="167" t="s">
        <v>11</v>
      </c>
      <c r="E934" s="545" t="s">
        <v>1335</v>
      </c>
      <c r="F934" s="564">
        <v>8132</v>
      </c>
      <c r="G934" s="545" t="s">
        <v>11</v>
      </c>
      <c r="H934" s="545" t="s">
        <v>11</v>
      </c>
      <c r="I934" s="545" t="s">
        <v>11</v>
      </c>
      <c r="J934" s="285"/>
    </row>
    <row r="935" spans="1:10" s="133" customFormat="1" x14ac:dyDescent="0.4">
      <c r="A935" s="273"/>
      <c r="B935" s="274">
        <v>242982</v>
      </c>
      <c r="C935" s="273" t="s">
        <v>11</v>
      </c>
      <c r="D935" s="167" t="s">
        <v>11</v>
      </c>
      <c r="E935" s="411" t="s">
        <v>174</v>
      </c>
      <c r="F935" s="412">
        <v>6000</v>
      </c>
      <c r="G935" s="545" t="s">
        <v>2291</v>
      </c>
      <c r="H935" s="545" t="s">
        <v>2292</v>
      </c>
      <c r="I935" s="545" t="s">
        <v>11</v>
      </c>
      <c r="J935" s="285"/>
    </row>
    <row r="936" spans="1:10" s="133" customFormat="1" x14ac:dyDescent="0.4">
      <c r="A936" s="273"/>
      <c r="B936" s="274">
        <v>243229</v>
      </c>
      <c r="C936" s="167" t="s">
        <v>11</v>
      </c>
      <c r="D936" s="167" t="s">
        <v>11</v>
      </c>
      <c r="E936" s="411" t="s">
        <v>1056</v>
      </c>
      <c r="F936" s="412">
        <v>6000</v>
      </c>
      <c r="G936" s="545" t="s">
        <v>11</v>
      </c>
      <c r="H936" s="545" t="s">
        <v>11</v>
      </c>
      <c r="I936" s="545" t="s">
        <v>11</v>
      </c>
      <c r="J936" s="285"/>
    </row>
    <row r="937" spans="1:10" s="133" customFormat="1" x14ac:dyDescent="0.4">
      <c r="A937" s="273"/>
      <c r="B937" s="274">
        <v>243300</v>
      </c>
      <c r="C937" s="167" t="s">
        <v>11</v>
      </c>
      <c r="D937" s="167" t="s">
        <v>11</v>
      </c>
      <c r="E937" s="411" t="s">
        <v>2160</v>
      </c>
      <c r="F937" s="412">
        <v>6000</v>
      </c>
      <c r="G937" s="545" t="s">
        <v>11</v>
      </c>
      <c r="H937" s="545" t="s">
        <v>11</v>
      </c>
      <c r="I937" s="545" t="s">
        <v>11</v>
      </c>
      <c r="J937" s="285"/>
    </row>
    <row r="938" spans="1:10" s="133" customFormat="1" x14ac:dyDescent="0.4">
      <c r="A938" s="273"/>
      <c r="B938" s="274">
        <v>243277</v>
      </c>
      <c r="C938" s="167" t="s">
        <v>11</v>
      </c>
      <c r="D938" s="167" t="s">
        <v>11</v>
      </c>
      <c r="E938" s="411" t="s">
        <v>1845</v>
      </c>
      <c r="F938" s="412">
        <v>9951</v>
      </c>
      <c r="G938" s="545" t="s">
        <v>2465</v>
      </c>
      <c r="H938" s="545" t="s">
        <v>2466</v>
      </c>
      <c r="I938" s="545" t="s">
        <v>11</v>
      </c>
      <c r="J938" s="285"/>
    </row>
    <row r="939" spans="1:10" s="133" customFormat="1" x14ac:dyDescent="0.4">
      <c r="A939" s="273"/>
      <c r="B939" s="274">
        <v>242900</v>
      </c>
      <c r="C939" s="167" t="s">
        <v>11</v>
      </c>
      <c r="D939" s="167" t="s">
        <v>11</v>
      </c>
      <c r="E939" s="411" t="s">
        <v>1460</v>
      </c>
      <c r="F939" s="412">
        <v>76000</v>
      </c>
      <c r="G939" s="545" t="s">
        <v>11</v>
      </c>
      <c r="H939" s="545" t="s">
        <v>11</v>
      </c>
      <c r="I939" s="545" t="s">
        <v>11</v>
      </c>
      <c r="J939" s="285"/>
    </row>
    <row r="940" spans="1:10" s="133" customFormat="1" x14ac:dyDescent="0.4">
      <c r="A940" s="273"/>
      <c r="B940" s="274">
        <v>243325</v>
      </c>
      <c r="C940" s="167" t="s">
        <v>11</v>
      </c>
      <c r="D940" s="167" t="s">
        <v>11</v>
      </c>
      <c r="E940" s="418" t="s">
        <v>2388</v>
      </c>
      <c r="F940" s="419">
        <v>8500</v>
      </c>
      <c r="G940" s="552"/>
      <c r="H940" s="552"/>
      <c r="I940" s="552"/>
      <c r="J940" s="285"/>
    </row>
    <row r="941" spans="1:10" s="133" customFormat="1" x14ac:dyDescent="0.4">
      <c r="A941" s="273"/>
      <c r="B941" s="274">
        <v>243354</v>
      </c>
      <c r="C941" s="167" t="s">
        <v>11</v>
      </c>
      <c r="D941" s="167" t="s">
        <v>11</v>
      </c>
      <c r="E941" s="418" t="s">
        <v>2760</v>
      </c>
      <c r="F941" s="419">
        <v>9000</v>
      </c>
      <c r="G941" s="552"/>
      <c r="H941" s="552"/>
      <c r="I941" s="552"/>
      <c r="J941" s="285"/>
    </row>
    <row r="942" spans="1:10" s="133" customFormat="1" x14ac:dyDescent="0.4">
      <c r="A942" s="273"/>
      <c r="B942" s="274"/>
      <c r="C942" s="167" t="s">
        <v>11</v>
      </c>
      <c r="D942" s="167" t="s">
        <v>11</v>
      </c>
      <c r="E942" s="418" t="s">
        <v>2808</v>
      </c>
      <c r="F942" s="419">
        <v>76000</v>
      </c>
      <c r="G942" s="552"/>
      <c r="H942" s="552"/>
      <c r="I942" s="552"/>
      <c r="J942" s="285"/>
    </row>
    <row r="943" spans="1:10" s="133" customFormat="1" x14ac:dyDescent="0.4">
      <c r="A943" s="273"/>
      <c r="B943" s="274">
        <v>243369</v>
      </c>
      <c r="C943" s="167" t="s">
        <v>11</v>
      </c>
      <c r="D943" s="167" t="s">
        <v>11</v>
      </c>
      <c r="E943" s="418" t="s">
        <v>3000</v>
      </c>
      <c r="F943" s="419">
        <v>57000</v>
      </c>
      <c r="G943" s="552"/>
      <c r="H943" s="552"/>
      <c r="I943" s="552"/>
      <c r="J943" s="285"/>
    </row>
    <row r="944" spans="1:10" s="133" customFormat="1" x14ac:dyDescent="0.4">
      <c r="A944" s="273"/>
      <c r="B944" s="274"/>
      <c r="C944" s="167" t="s">
        <v>11</v>
      </c>
      <c r="D944" s="167" t="s">
        <v>11</v>
      </c>
      <c r="E944" s="418" t="s">
        <v>2999</v>
      </c>
      <c r="F944" s="419"/>
      <c r="G944" s="552"/>
      <c r="H944" s="552"/>
      <c r="I944" s="552"/>
      <c r="J944" s="285"/>
    </row>
    <row r="945" spans="1:14" s="133" customFormat="1" x14ac:dyDescent="0.4">
      <c r="A945" s="273"/>
      <c r="B945" s="274"/>
      <c r="C945" s="167"/>
      <c r="D945" s="167"/>
      <c r="E945" s="418"/>
      <c r="F945" s="419"/>
      <c r="G945" s="552"/>
      <c r="H945" s="552"/>
      <c r="I945" s="552"/>
      <c r="J945" s="285"/>
    </row>
    <row r="946" spans="1:14" s="128" customFormat="1" x14ac:dyDescent="0.4">
      <c r="A946" s="167"/>
      <c r="B946" s="277"/>
      <c r="C946" s="273"/>
      <c r="D946" s="167"/>
      <c r="E946" s="418"/>
      <c r="F946" s="419"/>
      <c r="G946" s="418"/>
      <c r="H946" s="418"/>
      <c r="I946" s="418"/>
      <c r="J946" s="166"/>
    </row>
    <row r="947" spans="1:14" s="133" customFormat="1" x14ac:dyDescent="0.4">
      <c r="A947" s="273">
        <v>45</v>
      </c>
      <c r="B947" s="274">
        <v>242971</v>
      </c>
      <c r="C947" s="273" t="s">
        <v>160</v>
      </c>
      <c r="D947" s="273" t="s">
        <v>11</v>
      </c>
      <c r="E947" s="542">
        <v>6412208</v>
      </c>
      <c r="F947" s="564">
        <v>25500</v>
      </c>
      <c r="G947" s="574">
        <v>243276</v>
      </c>
      <c r="H947" s="545" t="s">
        <v>1936</v>
      </c>
      <c r="I947" s="562" t="s">
        <v>487</v>
      </c>
      <c r="J947" s="285">
        <f>F947+F948</f>
        <v>47400</v>
      </c>
      <c r="N947" s="133" t="s">
        <v>514</v>
      </c>
    </row>
    <row r="948" spans="1:14" s="128" customFormat="1" x14ac:dyDescent="0.4">
      <c r="A948" s="167"/>
      <c r="B948" s="277">
        <v>243265</v>
      </c>
      <c r="C948" s="167" t="s">
        <v>11</v>
      </c>
      <c r="D948" s="167" t="s">
        <v>11</v>
      </c>
      <c r="E948" s="542" t="s">
        <v>1578</v>
      </c>
      <c r="F948" s="564">
        <v>21900</v>
      </c>
      <c r="G948" s="545" t="s">
        <v>11</v>
      </c>
      <c r="H948" s="545" t="s">
        <v>11</v>
      </c>
      <c r="I948" s="545" t="s">
        <v>11</v>
      </c>
      <c r="J948" s="166"/>
    </row>
    <row r="949" spans="1:14" s="128" customFormat="1" x14ac:dyDescent="0.4">
      <c r="A949" s="167"/>
      <c r="B949" s="277"/>
      <c r="C949" s="167" t="s">
        <v>11</v>
      </c>
      <c r="D949" s="167" t="s">
        <v>11</v>
      </c>
      <c r="E949" s="546" t="s">
        <v>1865</v>
      </c>
      <c r="F949" s="575">
        <v>26400</v>
      </c>
      <c r="G949" s="576"/>
      <c r="H949" s="548"/>
      <c r="I949" s="582"/>
      <c r="J949" s="166"/>
    </row>
    <row r="950" spans="1:14" s="128" customFormat="1" x14ac:dyDescent="0.4">
      <c r="A950" s="167"/>
      <c r="B950" s="277"/>
      <c r="C950" s="167" t="s">
        <v>11</v>
      </c>
      <c r="D950" s="167" t="s">
        <v>11</v>
      </c>
      <c r="E950" s="546" t="s">
        <v>516</v>
      </c>
      <c r="F950" s="575">
        <v>34000</v>
      </c>
      <c r="G950" s="576"/>
      <c r="H950" s="548"/>
      <c r="I950" s="582"/>
      <c r="J950" s="166"/>
    </row>
    <row r="951" spans="1:14" s="128" customFormat="1" x14ac:dyDescent="0.4">
      <c r="A951" s="167"/>
      <c r="B951" s="277">
        <v>243328</v>
      </c>
      <c r="C951" s="167" t="s">
        <v>11</v>
      </c>
      <c r="D951" s="167" t="s">
        <v>11</v>
      </c>
      <c r="E951" s="546" t="s">
        <v>2514</v>
      </c>
      <c r="F951" s="575">
        <v>36500</v>
      </c>
      <c r="G951" s="576"/>
      <c r="H951" s="548"/>
      <c r="I951" s="582"/>
      <c r="J951" s="166"/>
    </row>
    <row r="952" spans="1:14" s="133" customFormat="1" x14ac:dyDescent="0.4">
      <c r="A952" s="273"/>
      <c r="B952" s="274"/>
      <c r="C952" s="273"/>
      <c r="D952" s="273"/>
      <c r="E952" s="555"/>
      <c r="F952" s="556"/>
      <c r="G952" s="557"/>
      <c r="H952" s="558"/>
      <c r="I952" s="559"/>
      <c r="J952" s="285"/>
    </row>
    <row r="953" spans="1:14" s="133" customFormat="1" x14ac:dyDescent="0.4">
      <c r="A953" s="273">
        <v>46</v>
      </c>
      <c r="B953" s="274">
        <v>242762</v>
      </c>
      <c r="C953" s="273" t="s">
        <v>85</v>
      </c>
      <c r="D953" s="273" t="s">
        <v>11</v>
      </c>
      <c r="E953" s="558" t="s">
        <v>86</v>
      </c>
      <c r="F953" s="556">
        <v>96800</v>
      </c>
      <c r="G953" s="552"/>
      <c r="H953" s="552"/>
      <c r="I953" s="552"/>
      <c r="J953" s="285"/>
    </row>
    <row r="954" spans="1:14" s="133" customFormat="1" x14ac:dyDescent="0.4">
      <c r="A954" s="273"/>
      <c r="B954" s="274">
        <v>242774</v>
      </c>
      <c r="C954" s="273" t="s">
        <v>11</v>
      </c>
      <c r="D954" s="273" t="s">
        <v>11</v>
      </c>
      <c r="E954" s="558" t="s">
        <v>87</v>
      </c>
      <c r="F954" s="556">
        <v>88000</v>
      </c>
      <c r="G954" s="557"/>
      <c r="H954" s="558"/>
      <c r="I954" s="558"/>
      <c r="J954" s="285"/>
    </row>
    <row r="955" spans="1:14" s="133" customFormat="1" x14ac:dyDescent="0.4">
      <c r="A955" s="273"/>
      <c r="B955" s="274"/>
      <c r="C955" s="273"/>
      <c r="D955" s="273"/>
      <c r="E955" s="558"/>
      <c r="F955" s="556"/>
      <c r="G955" s="557"/>
      <c r="H955" s="558"/>
      <c r="I955" s="558"/>
      <c r="J955" s="285"/>
    </row>
    <row r="956" spans="1:14" s="133" customFormat="1" x14ac:dyDescent="0.4">
      <c r="A956" s="273">
        <v>47</v>
      </c>
      <c r="B956" s="274">
        <v>243250</v>
      </c>
      <c r="C956" s="273" t="s">
        <v>1325</v>
      </c>
      <c r="D956" s="273" t="s">
        <v>11</v>
      </c>
      <c r="E956" s="545" t="s">
        <v>1326</v>
      </c>
      <c r="F956" s="564">
        <v>8360</v>
      </c>
      <c r="G956" s="574">
        <v>243276</v>
      </c>
      <c r="H956" s="545" t="s">
        <v>1934</v>
      </c>
      <c r="I956" s="545" t="s">
        <v>487</v>
      </c>
      <c r="J956" s="285">
        <f>F956+F957+F958+F959</f>
        <v>74060</v>
      </c>
    </row>
    <row r="957" spans="1:14" s="133" customFormat="1" x14ac:dyDescent="0.4">
      <c r="A957" s="273"/>
      <c r="B957" s="274">
        <v>243265</v>
      </c>
      <c r="C957" s="273" t="s">
        <v>11</v>
      </c>
      <c r="D957" s="273" t="s">
        <v>11</v>
      </c>
      <c r="E957" s="545" t="s">
        <v>1564</v>
      </c>
      <c r="F957" s="564">
        <v>24750</v>
      </c>
      <c r="G957" s="545" t="s">
        <v>11</v>
      </c>
      <c r="H957" s="545" t="s">
        <v>11</v>
      </c>
      <c r="I957" s="545" t="s">
        <v>11</v>
      </c>
      <c r="J957" s="285"/>
    </row>
    <row r="958" spans="1:14" s="133" customFormat="1" x14ac:dyDescent="0.4">
      <c r="A958" s="273"/>
      <c r="B958" s="274"/>
      <c r="C958" s="273" t="s">
        <v>11</v>
      </c>
      <c r="D958" s="273" t="s">
        <v>11</v>
      </c>
      <c r="E958" s="549" t="s">
        <v>1870</v>
      </c>
      <c r="F958" s="578">
        <v>7950</v>
      </c>
      <c r="G958" s="545" t="s">
        <v>2294</v>
      </c>
      <c r="H958" s="545" t="s">
        <v>2298</v>
      </c>
      <c r="I958" s="545" t="s">
        <v>11</v>
      </c>
      <c r="J958" s="285"/>
    </row>
    <row r="959" spans="1:14" s="133" customFormat="1" x14ac:dyDescent="0.4">
      <c r="A959" s="273"/>
      <c r="B959" s="274"/>
      <c r="C959" s="273" t="s">
        <v>11</v>
      </c>
      <c r="D959" s="273" t="s">
        <v>11</v>
      </c>
      <c r="E959" s="549" t="s">
        <v>1881</v>
      </c>
      <c r="F959" s="578">
        <v>33000</v>
      </c>
      <c r="G959" s="545" t="s">
        <v>11</v>
      </c>
      <c r="H959" s="545" t="s">
        <v>11</v>
      </c>
      <c r="I959" s="545" t="s">
        <v>11</v>
      </c>
      <c r="J959" s="285"/>
    </row>
    <row r="960" spans="1:14" s="293" customFormat="1" x14ac:dyDescent="0.4">
      <c r="A960" s="137"/>
      <c r="B960" s="136">
        <v>243328</v>
      </c>
      <c r="C960" s="273" t="s">
        <v>11</v>
      </c>
      <c r="D960" s="273" t="s">
        <v>11</v>
      </c>
      <c r="E960" s="552" t="s">
        <v>2508</v>
      </c>
      <c r="F960" s="566">
        <v>6800</v>
      </c>
      <c r="G960" s="552"/>
      <c r="H960" s="552"/>
      <c r="I960" s="552"/>
      <c r="J960" s="292"/>
    </row>
    <row r="961" spans="1:10" s="293" customFormat="1" x14ac:dyDescent="0.4">
      <c r="A961" s="137"/>
      <c r="B961" s="136">
        <v>243353</v>
      </c>
      <c r="C961" s="273" t="s">
        <v>11</v>
      </c>
      <c r="D961" s="273" t="s">
        <v>11</v>
      </c>
      <c r="E961" s="552" t="s">
        <v>2816</v>
      </c>
      <c r="F961" s="566">
        <v>38430</v>
      </c>
      <c r="G961" s="552"/>
      <c r="H961" s="552"/>
      <c r="I961" s="552"/>
      <c r="J961" s="292"/>
    </row>
    <row r="962" spans="1:10" s="293" customFormat="1" x14ac:dyDescent="0.4">
      <c r="A962" s="137"/>
      <c r="B962" s="136">
        <v>243369</v>
      </c>
      <c r="C962" s="273" t="s">
        <v>11</v>
      </c>
      <c r="D962" s="273" t="s">
        <v>11</v>
      </c>
      <c r="E962" s="552" t="s">
        <v>2989</v>
      </c>
      <c r="F962" s="566">
        <v>33000</v>
      </c>
      <c r="G962" s="552"/>
      <c r="H962" s="552"/>
      <c r="I962" s="552"/>
      <c r="J962" s="292"/>
    </row>
    <row r="963" spans="1:10" s="293" customFormat="1" x14ac:dyDescent="0.4">
      <c r="A963" s="137"/>
      <c r="B963" s="136">
        <v>243375</v>
      </c>
      <c r="C963" s="273" t="s">
        <v>11</v>
      </c>
      <c r="D963" s="273" t="s">
        <v>11</v>
      </c>
      <c r="E963" s="552" t="s">
        <v>3043</v>
      </c>
      <c r="F963" s="566">
        <v>30450</v>
      </c>
      <c r="G963" s="552"/>
      <c r="H963" s="552"/>
      <c r="I963" s="552"/>
      <c r="J963" s="292"/>
    </row>
    <row r="964" spans="1:10" s="293" customFormat="1" x14ac:dyDescent="0.4">
      <c r="A964" s="137"/>
      <c r="B964" s="136"/>
      <c r="C964" s="273"/>
      <c r="D964" s="273"/>
      <c r="E964" s="552"/>
      <c r="F964" s="566"/>
      <c r="G964" s="552"/>
      <c r="H964" s="552"/>
      <c r="I964" s="552"/>
      <c r="J964" s="292"/>
    </row>
    <row r="965" spans="1:10" s="293" customFormat="1" x14ac:dyDescent="0.4">
      <c r="A965" s="137"/>
      <c r="B965" s="136"/>
      <c r="C965" s="273" t="s">
        <v>11</v>
      </c>
      <c r="D965" s="273" t="s">
        <v>11</v>
      </c>
      <c r="E965" s="552"/>
      <c r="F965" s="566"/>
      <c r="G965" s="552"/>
      <c r="H965" s="552"/>
      <c r="I965" s="552"/>
      <c r="J965" s="292"/>
    </row>
    <row r="966" spans="1:10" s="293" customFormat="1" ht="38.25" customHeight="1" x14ac:dyDescent="0.4">
      <c r="A966" s="763"/>
      <c r="B966" s="764">
        <v>243334</v>
      </c>
      <c r="C966" s="765" t="s">
        <v>11</v>
      </c>
      <c r="D966" s="765" t="s">
        <v>11</v>
      </c>
      <c r="E966" s="766" t="s">
        <v>2574</v>
      </c>
      <c r="F966" s="767">
        <v>69566</v>
      </c>
      <c r="G966" s="807" t="s">
        <v>2575</v>
      </c>
      <c r="H966" s="808"/>
      <c r="I966" s="809"/>
      <c r="J966" s="292"/>
    </row>
    <row r="967" spans="1:10" s="133" customFormat="1" x14ac:dyDescent="0.4">
      <c r="A967" s="273">
        <v>48</v>
      </c>
      <c r="B967" s="274">
        <v>243300</v>
      </c>
      <c r="C967" s="273" t="s">
        <v>171</v>
      </c>
      <c r="D967" s="273" t="s">
        <v>11</v>
      </c>
      <c r="E967" s="558" t="s">
        <v>2177</v>
      </c>
      <c r="F967" s="556">
        <v>100000</v>
      </c>
      <c r="G967" s="557"/>
      <c r="H967" s="558"/>
      <c r="I967" s="558"/>
      <c r="J967" s="285"/>
    </row>
    <row r="968" spans="1:10" s="133" customFormat="1" x14ac:dyDescent="0.4">
      <c r="A968" s="273"/>
      <c r="B968" s="274"/>
      <c r="C968" s="273"/>
      <c r="D968" s="273"/>
      <c r="E968" s="558"/>
      <c r="F968" s="556"/>
      <c r="G968" s="557"/>
      <c r="H968" s="558"/>
      <c r="I968" s="558"/>
      <c r="J968" s="285"/>
    </row>
    <row r="969" spans="1:10" s="133" customFormat="1" x14ac:dyDescent="0.4">
      <c r="A969" s="273"/>
      <c r="B969" s="274"/>
      <c r="C969" s="273"/>
      <c r="D969" s="273"/>
      <c r="E969" s="558"/>
      <c r="F969" s="556"/>
      <c r="G969" s="557"/>
      <c r="H969" s="558"/>
      <c r="I969" s="558"/>
      <c r="J969" s="285"/>
    </row>
    <row r="970" spans="1:10" s="133" customFormat="1" x14ac:dyDescent="0.4">
      <c r="A970" s="273"/>
      <c r="B970" s="274"/>
      <c r="C970" s="273"/>
      <c r="D970" s="273"/>
      <c r="E970" s="558"/>
      <c r="F970" s="556"/>
      <c r="G970" s="557"/>
      <c r="H970" s="558"/>
      <c r="I970" s="558"/>
      <c r="J970" s="285"/>
    </row>
    <row r="971" spans="1:10" s="133" customFormat="1" x14ac:dyDescent="0.4">
      <c r="A971" s="273"/>
      <c r="B971" s="274"/>
      <c r="C971" s="273"/>
      <c r="D971" s="273"/>
      <c r="E971" s="558"/>
      <c r="F971" s="556"/>
      <c r="G971" s="557"/>
      <c r="H971" s="558"/>
      <c r="I971" s="558"/>
      <c r="J971" s="285"/>
    </row>
    <row r="972" spans="1:10" s="133" customFormat="1" x14ac:dyDescent="0.4">
      <c r="A972" s="273"/>
      <c r="B972" s="274"/>
      <c r="C972" s="273"/>
      <c r="D972" s="273"/>
      <c r="E972" s="558"/>
      <c r="F972" s="556"/>
      <c r="G972" s="557"/>
      <c r="H972" s="558"/>
      <c r="I972" s="558"/>
      <c r="J972" s="285"/>
    </row>
    <row r="973" spans="1:10" s="133" customFormat="1" x14ac:dyDescent="0.4">
      <c r="A973" s="273">
        <v>48</v>
      </c>
      <c r="B973" s="273" t="s">
        <v>11</v>
      </c>
      <c r="C973" s="273" t="s">
        <v>155</v>
      </c>
      <c r="D973" s="273" t="s">
        <v>11</v>
      </c>
      <c r="E973" s="558" t="s">
        <v>156</v>
      </c>
      <c r="F973" s="556">
        <v>4350</v>
      </c>
      <c r="G973" s="557"/>
      <c r="H973" s="558"/>
      <c r="I973" s="559"/>
      <c r="J973" s="285"/>
    </row>
    <row r="974" spans="1:10" s="128" customFormat="1" x14ac:dyDescent="0.4">
      <c r="A974" s="167"/>
      <c r="B974" s="167"/>
      <c r="C974" s="167" t="s">
        <v>11</v>
      </c>
      <c r="D974" s="167" t="s">
        <v>11</v>
      </c>
      <c r="E974" s="548" t="s">
        <v>517</v>
      </c>
      <c r="F974" s="575">
        <v>2900</v>
      </c>
      <c r="G974" s="576"/>
      <c r="H974" s="548"/>
      <c r="I974" s="582"/>
      <c r="J974" s="166"/>
    </row>
    <row r="975" spans="1:10" s="128" customFormat="1" x14ac:dyDescent="0.4">
      <c r="A975" s="167"/>
      <c r="B975" s="277">
        <v>243229</v>
      </c>
      <c r="C975" s="167" t="s">
        <v>11</v>
      </c>
      <c r="D975" s="167" t="s">
        <v>11</v>
      </c>
      <c r="E975" s="548" t="s">
        <v>1053</v>
      </c>
      <c r="F975" s="575">
        <v>2400</v>
      </c>
      <c r="G975" s="576"/>
      <c r="H975" s="548"/>
      <c r="I975" s="582"/>
      <c r="J975" s="166"/>
    </row>
    <row r="976" spans="1:10" s="128" customFormat="1" x14ac:dyDescent="0.4">
      <c r="A976" s="167"/>
      <c r="B976" s="277">
        <v>243250</v>
      </c>
      <c r="C976" s="167" t="s">
        <v>11</v>
      </c>
      <c r="D976" s="167" t="s">
        <v>11</v>
      </c>
      <c r="E976" s="548" t="s">
        <v>1317</v>
      </c>
      <c r="F976" s="575">
        <v>1800</v>
      </c>
      <c r="G976" s="576"/>
      <c r="H976" s="548"/>
      <c r="I976" s="582"/>
      <c r="J976" s="166"/>
    </row>
    <row r="977" spans="1:10" s="133" customFormat="1" x14ac:dyDescent="0.4">
      <c r="A977" s="273"/>
      <c r="B977" s="277">
        <v>243265</v>
      </c>
      <c r="C977" s="167" t="s">
        <v>11</v>
      </c>
      <c r="D977" s="167" t="s">
        <v>11</v>
      </c>
      <c r="E977" s="548" t="s">
        <v>1485</v>
      </c>
      <c r="F977" s="575">
        <v>17980</v>
      </c>
      <c r="G977" s="557"/>
      <c r="H977" s="558"/>
      <c r="I977" s="559"/>
      <c r="J977" s="285"/>
    </row>
    <row r="978" spans="1:10" s="133" customFormat="1" x14ac:dyDescent="0.4">
      <c r="A978" s="273"/>
      <c r="B978" s="273"/>
      <c r="C978" s="167" t="s">
        <v>11</v>
      </c>
      <c r="D978" s="167" t="s">
        <v>11</v>
      </c>
      <c r="E978" s="558" t="s">
        <v>1514</v>
      </c>
      <c r="F978" s="556">
        <v>7000</v>
      </c>
      <c r="G978" s="557"/>
      <c r="H978" s="558"/>
      <c r="I978" s="559"/>
      <c r="J978" s="285"/>
    </row>
    <row r="979" spans="1:10" s="133" customFormat="1" x14ac:dyDescent="0.4">
      <c r="A979" s="273"/>
      <c r="B979" s="273"/>
      <c r="C979" s="167" t="s">
        <v>11</v>
      </c>
      <c r="D979" s="167" t="s">
        <v>11</v>
      </c>
      <c r="E979" s="558" t="s">
        <v>1555</v>
      </c>
      <c r="F979" s="556">
        <v>2700</v>
      </c>
      <c r="G979" s="557"/>
      <c r="H979" s="558"/>
      <c r="I979" s="559"/>
      <c r="J979" s="285"/>
    </row>
    <row r="980" spans="1:10" s="133" customFormat="1" x14ac:dyDescent="0.4">
      <c r="A980" s="273"/>
      <c r="B980" s="273"/>
      <c r="C980" s="167" t="s">
        <v>11</v>
      </c>
      <c r="D980" s="167" t="s">
        <v>11</v>
      </c>
      <c r="E980" s="548" t="s">
        <v>1556</v>
      </c>
      <c r="F980" s="556">
        <v>23100</v>
      </c>
      <c r="G980" s="557"/>
      <c r="H980" s="558"/>
      <c r="I980" s="559"/>
      <c r="J980" s="285"/>
    </row>
    <row r="981" spans="1:10" s="133" customFormat="1" x14ac:dyDescent="0.4">
      <c r="A981" s="273"/>
      <c r="B981" s="273"/>
      <c r="C981" s="167" t="s">
        <v>11</v>
      </c>
      <c r="D981" s="167" t="s">
        <v>11</v>
      </c>
      <c r="E981" s="558" t="s">
        <v>1562</v>
      </c>
      <c r="F981" s="556">
        <v>11000</v>
      </c>
      <c r="G981" s="557"/>
      <c r="H981" s="558"/>
      <c r="I981" s="559"/>
      <c r="J981" s="285"/>
    </row>
    <row r="982" spans="1:10" s="133" customFormat="1" x14ac:dyDescent="0.4">
      <c r="A982" s="273"/>
      <c r="B982" s="274">
        <v>243267</v>
      </c>
      <c r="C982" s="167" t="s">
        <v>11</v>
      </c>
      <c r="D982" s="167" t="s">
        <v>11</v>
      </c>
      <c r="E982" s="558" t="s">
        <v>1801</v>
      </c>
      <c r="F982" s="556">
        <v>8250</v>
      </c>
      <c r="G982" s="557"/>
      <c r="H982" s="558"/>
      <c r="I982" s="559"/>
      <c r="J982" s="285"/>
    </row>
    <row r="983" spans="1:10" s="133" customFormat="1" x14ac:dyDescent="0.4">
      <c r="A983" s="273"/>
      <c r="B983" s="273"/>
      <c r="C983" s="167" t="s">
        <v>11</v>
      </c>
      <c r="D983" s="167" t="s">
        <v>11</v>
      </c>
      <c r="E983" s="558" t="s">
        <v>1819</v>
      </c>
      <c r="F983" s="556">
        <v>2460</v>
      </c>
      <c r="G983" s="557"/>
      <c r="H983" s="558"/>
      <c r="I983" s="559"/>
      <c r="J983" s="285"/>
    </row>
    <row r="984" spans="1:10" s="133" customFormat="1" x14ac:dyDescent="0.4">
      <c r="A984" s="273"/>
      <c r="B984" s="273"/>
      <c r="C984" s="167" t="s">
        <v>11</v>
      </c>
      <c r="D984" s="167" t="s">
        <v>11</v>
      </c>
      <c r="E984" s="558" t="s">
        <v>1837</v>
      </c>
      <c r="F984" s="556">
        <v>5000</v>
      </c>
      <c r="G984" s="557"/>
      <c r="H984" s="558"/>
      <c r="I984" s="559"/>
      <c r="J984" s="285"/>
    </row>
    <row r="985" spans="1:10" s="133" customFormat="1" x14ac:dyDescent="0.4">
      <c r="A985" s="273"/>
      <c r="B985" s="274">
        <v>243277</v>
      </c>
      <c r="C985" s="167" t="s">
        <v>11</v>
      </c>
      <c r="D985" s="167" t="s">
        <v>11</v>
      </c>
      <c r="E985" s="558" t="s">
        <v>1887</v>
      </c>
      <c r="F985" s="556">
        <v>11200</v>
      </c>
      <c r="G985" s="557"/>
      <c r="H985" s="558"/>
      <c r="I985" s="559"/>
      <c r="J985" s="285"/>
    </row>
    <row r="986" spans="1:10" s="133" customFormat="1" x14ac:dyDescent="0.4">
      <c r="A986" s="273"/>
      <c r="B986" s="274">
        <v>243300</v>
      </c>
      <c r="C986" s="167" t="s">
        <v>11</v>
      </c>
      <c r="D986" s="167" t="s">
        <v>11</v>
      </c>
      <c r="E986" s="558" t="s">
        <v>2162</v>
      </c>
      <c r="F986" s="556">
        <v>3600</v>
      </c>
      <c r="G986" s="557"/>
      <c r="H986" s="558"/>
      <c r="I986" s="559"/>
      <c r="J986" s="285"/>
    </row>
    <row r="987" spans="1:10" s="133" customFormat="1" x14ac:dyDescent="0.4">
      <c r="A987" s="273"/>
      <c r="B987" s="274">
        <v>243325</v>
      </c>
      <c r="C987" s="167" t="s">
        <v>11</v>
      </c>
      <c r="D987" s="167" t="s">
        <v>11</v>
      </c>
      <c r="E987" s="558" t="s">
        <v>2403</v>
      </c>
      <c r="F987" s="556">
        <v>6000</v>
      </c>
      <c r="G987" s="557"/>
      <c r="H987" s="558"/>
      <c r="I987" s="559"/>
      <c r="J987" s="285"/>
    </row>
    <row r="988" spans="1:10" s="133" customFormat="1" x14ac:dyDescent="0.4">
      <c r="A988" s="273"/>
      <c r="B988" s="274">
        <v>243342</v>
      </c>
      <c r="C988" s="167" t="s">
        <v>11</v>
      </c>
      <c r="D988" s="167" t="s">
        <v>11</v>
      </c>
      <c r="E988" s="558" t="s">
        <v>2704</v>
      </c>
      <c r="F988" s="556">
        <v>17000</v>
      </c>
      <c r="G988" s="557"/>
      <c r="H988" s="558"/>
      <c r="I988" s="559"/>
      <c r="J988" s="285"/>
    </row>
    <row r="989" spans="1:10" s="133" customFormat="1" x14ac:dyDescent="0.4">
      <c r="A989" s="273"/>
      <c r="B989" s="274">
        <v>243355</v>
      </c>
      <c r="C989" s="167" t="s">
        <v>11</v>
      </c>
      <c r="D989" s="167" t="s">
        <v>11</v>
      </c>
      <c r="E989" s="558" t="s">
        <v>2859</v>
      </c>
      <c r="F989" s="556">
        <v>6000</v>
      </c>
      <c r="G989" s="557"/>
      <c r="H989" s="558"/>
      <c r="I989" s="559"/>
      <c r="J989" s="285"/>
    </row>
    <row r="990" spans="1:10" s="133" customFormat="1" x14ac:dyDescent="0.4">
      <c r="A990" s="273"/>
      <c r="B990" s="274"/>
      <c r="C990" s="167" t="s">
        <v>11</v>
      </c>
      <c r="D990" s="167" t="s">
        <v>11</v>
      </c>
      <c r="E990" s="558" t="s">
        <v>2868</v>
      </c>
      <c r="F990" s="556">
        <v>18000</v>
      </c>
      <c r="G990" s="557"/>
      <c r="H990" s="558"/>
      <c r="I990" s="559"/>
      <c r="J990" s="285"/>
    </row>
    <row r="991" spans="1:10" s="133" customFormat="1" x14ac:dyDescent="0.4">
      <c r="A991" s="273"/>
      <c r="B991" s="274"/>
      <c r="C991" s="167" t="s">
        <v>11</v>
      </c>
      <c r="D991" s="167" t="s">
        <v>11</v>
      </c>
      <c r="E991" s="558" t="s">
        <v>2537</v>
      </c>
      <c r="F991" s="556">
        <v>6000</v>
      </c>
      <c r="G991" s="557"/>
      <c r="H991" s="558"/>
      <c r="I991" s="559"/>
      <c r="J991" s="285"/>
    </row>
    <row r="992" spans="1:10" s="133" customFormat="1" x14ac:dyDescent="0.4">
      <c r="A992" s="273"/>
      <c r="B992" s="274">
        <v>243369</v>
      </c>
      <c r="C992" s="167" t="s">
        <v>11</v>
      </c>
      <c r="D992" s="167" t="s">
        <v>11</v>
      </c>
      <c r="E992" s="558" t="s">
        <v>2990</v>
      </c>
      <c r="F992" s="556">
        <v>12500</v>
      </c>
      <c r="G992" s="557"/>
      <c r="H992" s="558"/>
      <c r="I992" s="559"/>
      <c r="J992" s="285"/>
    </row>
    <row r="993" spans="1:10" s="133" customFormat="1" x14ac:dyDescent="0.4">
      <c r="A993" s="273"/>
      <c r="B993" s="273"/>
      <c r="C993" s="273"/>
      <c r="D993" s="273"/>
      <c r="E993" s="558"/>
      <c r="F993" s="556"/>
      <c r="G993" s="557"/>
      <c r="H993" s="558"/>
      <c r="I993" s="559"/>
      <c r="J993" s="285"/>
    </row>
    <row r="994" spans="1:10" s="133" customFormat="1" x14ac:dyDescent="0.4">
      <c r="A994" s="273">
        <v>49</v>
      </c>
      <c r="B994" s="274">
        <v>242031</v>
      </c>
      <c r="C994" s="273" t="s">
        <v>91</v>
      </c>
      <c r="D994" s="273" t="s">
        <v>11</v>
      </c>
      <c r="E994" s="558" t="s">
        <v>92</v>
      </c>
      <c r="F994" s="556">
        <v>40950</v>
      </c>
      <c r="G994" s="557"/>
      <c r="H994" s="591"/>
      <c r="I994" s="555"/>
    </row>
    <row r="995" spans="1:10" s="133" customFormat="1" x14ac:dyDescent="0.4">
      <c r="A995" s="273"/>
      <c r="B995" s="273" t="s">
        <v>11</v>
      </c>
      <c r="C995" s="273" t="s">
        <v>11</v>
      </c>
      <c r="D995" s="273" t="s">
        <v>11</v>
      </c>
      <c r="E995" s="558" t="s">
        <v>93</v>
      </c>
      <c r="F995" s="556">
        <v>34440</v>
      </c>
      <c r="G995" s="557"/>
      <c r="H995" s="591"/>
      <c r="I995" s="555"/>
    </row>
    <row r="996" spans="1:10" s="133" customFormat="1" x14ac:dyDescent="0.4">
      <c r="A996" s="273"/>
      <c r="B996" s="274">
        <v>242775</v>
      </c>
      <c r="C996" s="273" t="s">
        <v>11</v>
      </c>
      <c r="D996" s="273" t="s">
        <v>11</v>
      </c>
      <c r="E996" s="558" t="s">
        <v>94</v>
      </c>
      <c r="F996" s="556">
        <v>18500</v>
      </c>
      <c r="G996" s="557"/>
      <c r="H996" s="591"/>
      <c r="I996" s="555"/>
    </row>
    <row r="997" spans="1:10" s="133" customFormat="1" x14ac:dyDescent="0.4">
      <c r="A997" s="273"/>
      <c r="B997" s="274">
        <v>242899</v>
      </c>
      <c r="C997" s="273" t="s">
        <v>11</v>
      </c>
      <c r="D997" s="273" t="s">
        <v>11</v>
      </c>
      <c r="E997" s="558" t="s">
        <v>95</v>
      </c>
      <c r="F997" s="556">
        <v>6400</v>
      </c>
      <c r="G997" s="557"/>
      <c r="H997" s="591"/>
      <c r="I997" s="555"/>
    </row>
    <row r="998" spans="1:10" s="133" customFormat="1" x14ac:dyDescent="0.4">
      <c r="A998" s="273"/>
      <c r="B998" s="274">
        <v>243328</v>
      </c>
      <c r="C998" s="273" t="s">
        <v>11</v>
      </c>
      <c r="D998" s="273" t="s">
        <v>11</v>
      </c>
      <c r="E998" s="558"/>
      <c r="F998" s="556"/>
      <c r="G998" s="557"/>
      <c r="H998" s="591"/>
      <c r="I998" s="555"/>
    </row>
    <row r="999" spans="1:10" s="133" customFormat="1" x14ac:dyDescent="0.4">
      <c r="A999" s="273"/>
      <c r="B999" s="274"/>
      <c r="C999" s="273"/>
      <c r="D999" s="273"/>
      <c r="E999" s="558"/>
      <c r="F999" s="556"/>
      <c r="G999" s="557"/>
      <c r="H999" s="591"/>
      <c r="I999" s="555"/>
    </row>
    <row r="1000" spans="1:10" s="133" customFormat="1" x14ac:dyDescent="0.4">
      <c r="A1000" s="273"/>
      <c r="B1000" s="274"/>
      <c r="C1000" s="273"/>
      <c r="D1000" s="273"/>
      <c r="E1000" s="558"/>
      <c r="F1000" s="556"/>
      <c r="G1000" s="557"/>
      <c r="H1000" s="591"/>
      <c r="I1000" s="555"/>
    </row>
    <row r="1001" spans="1:10" s="133" customFormat="1" x14ac:dyDescent="0.4">
      <c r="A1001" s="273">
        <v>50</v>
      </c>
      <c r="B1001" s="274">
        <v>243108</v>
      </c>
      <c r="C1001" s="273" t="s">
        <v>249</v>
      </c>
      <c r="D1001" s="273" t="s">
        <v>11</v>
      </c>
      <c r="E1001" s="577" t="s">
        <v>250</v>
      </c>
      <c r="F1001" s="578">
        <v>12500</v>
      </c>
      <c r="G1001" s="585">
        <v>243305</v>
      </c>
      <c r="H1001" s="549" t="s">
        <v>2290</v>
      </c>
      <c r="I1001" s="586" t="s">
        <v>487</v>
      </c>
      <c r="J1001" s="285">
        <f>F1001+F1002</f>
        <v>17060</v>
      </c>
    </row>
    <row r="1002" spans="1:10" s="133" customFormat="1" x14ac:dyDescent="0.4">
      <c r="A1002" s="273"/>
      <c r="B1002" s="274"/>
      <c r="C1002" s="273"/>
      <c r="D1002" s="273"/>
      <c r="E1002" s="577" t="s">
        <v>1515</v>
      </c>
      <c r="F1002" s="578">
        <v>4560</v>
      </c>
      <c r="G1002" s="549" t="s">
        <v>11</v>
      </c>
      <c r="H1002" s="549" t="s">
        <v>11</v>
      </c>
      <c r="I1002" s="549" t="s">
        <v>11</v>
      </c>
      <c r="J1002" s="285"/>
    </row>
    <row r="1003" spans="1:10" s="133" customFormat="1" x14ac:dyDescent="0.4">
      <c r="A1003" s="273"/>
      <c r="B1003" s="274"/>
      <c r="C1003" s="273"/>
      <c r="D1003" s="273"/>
      <c r="E1003" s="555"/>
      <c r="F1003" s="556"/>
      <c r="G1003" s="557"/>
      <c r="H1003" s="558"/>
      <c r="I1003" s="559"/>
      <c r="J1003" s="285"/>
    </row>
    <row r="1004" spans="1:10" s="133" customFormat="1" x14ac:dyDescent="0.4">
      <c r="A1004" s="273">
        <v>51</v>
      </c>
      <c r="B1004" s="274">
        <v>243264</v>
      </c>
      <c r="C1004" s="273" t="s">
        <v>1776</v>
      </c>
      <c r="D1004" s="273" t="s">
        <v>11</v>
      </c>
      <c r="E1004" s="577">
        <v>251008</v>
      </c>
      <c r="F1004" s="578">
        <v>32580</v>
      </c>
      <c r="G1004" s="585">
        <v>243264</v>
      </c>
      <c r="H1004" s="549" t="s">
        <v>1777</v>
      </c>
      <c r="I1004" s="586" t="s">
        <v>487</v>
      </c>
      <c r="J1004" s="285">
        <f>F1004+F1005</f>
        <v>59180</v>
      </c>
    </row>
    <row r="1005" spans="1:10" s="293" customFormat="1" x14ac:dyDescent="0.4">
      <c r="A1005" s="137"/>
      <c r="B1005" s="136">
        <v>243277</v>
      </c>
      <c r="C1005" s="273" t="s">
        <v>11</v>
      </c>
      <c r="D1005" s="273" t="s">
        <v>11</v>
      </c>
      <c r="E1005" s="542">
        <v>253893</v>
      </c>
      <c r="F1005" s="564">
        <v>26600</v>
      </c>
      <c r="G1005" s="574">
        <v>243298</v>
      </c>
      <c r="H1005" s="545" t="s">
        <v>2201</v>
      </c>
      <c r="I1005" s="549" t="s">
        <v>11</v>
      </c>
      <c r="J1005" s="292"/>
    </row>
    <row r="1006" spans="1:10" s="293" customFormat="1" x14ac:dyDescent="0.4">
      <c r="A1006" s="137"/>
      <c r="B1006" s="136">
        <v>243353</v>
      </c>
      <c r="C1006" s="273" t="s">
        <v>11</v>
      </c>
      <c r="D1006" s="273" t="s">
        <v>11</v>
      </c>
      <c r="E1006" s="563">
        <v>261001</v>
      </c>
      <c r="F1006" s="566">
        <v>8700</v>
      </c>
      <c r="G1006" s="584"/>
      <c r="H1006" s="552"/>
      <c r="I1006" s="580"/>
      <c r="J1006" s="292"/>
    </row>
    <row r="1007" spans="1:10" s="293" customFormat="1" x14ac:dyDescent="0.4">
      <c r="A1007" s="137"/>
      <c r="B1007" s="136">
        <v>243375</v>
      </c>
      <c r="C1007" s="273" t="s">
        <v>11</v>
      </c>
      <c r="D1007" s="273" t="s">
        <v>11</v>
      </c>
      <c r="E1007" s="563">
        <v>262766</v>
      </c>
      <c r="F1007" s="566">
        <v>22800</v>
      </c>
      <c r="G1007" s="584"/>
      <c r="H1007" s="552"/>
      <c r="I1007" s="580"/>
      <c r="J1007" s="292"/>
    </row>
    <row r="1008" spans="1:10" s="293" customFormat="1" x14ac:dyDescent="0.4">
      <c r="A1008" s="137"/>
      <c r="B1008" s="136"/>
      <c r="C1008" s="273"/>
      <c r="D1008" s="273"/>
      <c r="E1008" s="563"/>
      <c r="F1008" s="566"/>
      <c r="G1008" s="584"/>
      <c r="H1008" s="552"/>
      <c r="I1008" s="580"/>
      <c r="J1008" s="292"/>
    </row>
    <row r="1009" spans="1:10" s="133" customFormat="1" x14ac:dyDescent="0.4">
      <c r="A1009" s="273"/>
      <c r="B1009" s="274"/>
      <c r="C1009" s="273"/>
      <c r="D1009" s="273"/>
      <c r="E1009" s="555"/>
      <c r="F1009" s="556"/>
      <c r="G1009" s="557"/>
      <c r="H1009" s="558"/>
      <c r="I1009" s="559"/>
      <c r="J1009" s="285"/>
    </row>
    <row r="1010" spans="1:10" s="133" customFormat="1" x14ac:dyDescent="0.4">
      <c r="A1010" s="273">
        <v>52</v>
      </c>
      <c r="B1010" s="277">
        <v>243229</v>
      </c>
      <c r="C1010" s="167" t="s">
        <v>1034</v>
      </c>
      <c r="D1010" s="167" t="s">
        <v>11</v>
      </c>
      <c r="E1010" s="592" t="s">
        <v>1035</v>
      </c>
      <c r="F1010" s="593">
        <v>36000</v>
      </c>
      <c r="G1010" s="594">
        <v>243270</v>
      </c>
      <c r="H1010" s="592" t="s">
        <v>1794</v>
      </c>
      <c r="I1010" s="595" t="s">
        <v>487</v>
      </c>
      <c r="J1010" s="285">
        <f>F1010+F1011+F1012+F1013+F1014</f>
        <v>111883</v>
      </c>
    </row>
    <row r="1011" spans="1:10" s="128" customFormat="1" x14ac:dyDescent="0.4">
      <c r="A1011" s="167"/>
      <c r="B1011" s="277"/>
      <c r="C1011" s="273" t="s">
        <v>11</v>
      </c>
      <c r="D1011" s="273" t="s">
        <v>11</v>
      </c>
      <c r="E1011" s="592" t="s">
        <v>1059</v>
      </c>
      <c r="F1011" s="593">
        <v>6848</v>
      </c>
      <c r="G1011" s="549" t="s">
        <v>11</v>
      </c>
      <c r="H1011" s="549" t="s">
        <v>11</v>
      </c>
      <c r="I1011" s="549" t="s">
        <v>11</v>
      </c>
      <c r="J1011" s="166"/>
    </row>
    <row r="1012" spans="1:10" s="128" customFormat="1" x14ac:dyDescent="0.4">
      <c r="A1012" s="167"/>
      <c r="B1012" s="277"/>
      <c r="C1012" s="273" t="s">
        <v>11</v>
      </c>
      <c r="D1012" s="273" t="s">
        <v>11</v>
      </c>
      <c r="E1012" s="592" t="s">
        <v>1363</v>
      </c>
      <c r="F1012" s="593">
        <v>45000</v>
      </c>
      <c r="G1012" s="549" t="s">
        <v>11</v>
      </c>
      <c r="H1012" s="549" t="s">
        <v>11</v>
      </c>
      <c r="I1012" s="549" t="s">
        <v>11</v>
      </c>
      <c r="J1012" s="166"/>
    </row>
    <row r="1013" spans="1:10" s="133" customFormat="1" x14ac:dyDescent="0.4">
      <c r="A1013" s="273"/>
      <c r="B1013" s="274">
        <v>242900</v>
      </c>
      <c r="C1013" s="273" t="s">
        <v>11</v>
      </c>
      <c r="D1013" s="273" t="s">
        <v>11</v>
      </c>
      <c r="E1013" s="592" t="s">
        <v>1464</v>
      </c>
      <c r="F1013" s="593">
        <v>11235</v>
      </c>
      <c r="G1013" s="549" t="s">
        <v>11</v>
      </c>
      <c r="H1013" s="549" t="s">
        <v>11</v>
      </c>
      <c r="I1013" s="549" t="s">
        <v>11</v>
      </c>
      <c r="J1013" s="285"/>
    </row>
    <row r="1014" spans="1:10" s="133" customFormat="1" x14ac:dyDescent="0.4">
      <c r="A1014" s="273"/>
      <c r="B1014" s="274"/>
      <c r="C1014" s="273" t="s">
        <v>11</v>
      </c>
      <c r="D1014" s="273" t="s">
        <v>11</v>
      </c>
      <c r="E1014" s="592" t="s">
        <v>1506</v>
      </c>
      <c r="F1014" s="593">
        <v>12800</v>
      </c>
      <c r="G1014" s="549" t="s">
        <v>11</v>
      </c>
      <c r="H1014" s="549" t="s">
        <v>11</v>
      </c>
      <c r="I1014" s="549" t="s">
        <v>11</v>
      </c>
      <c r="J1014" s="285"/>
    </row>
    <row r="1015" spans="1:10" s="133" customFormat="1" x14ac:dyDescent="0.4">
      <c r="A1015" s="273"/>
      <c r="B1015" s="274"/>
      <c r="C1015" s="273" t="s">
        <v>11</v>
      </c>
      <c r="D1015" s="273" t="s">
        <v>11</v>
      </c>
      <c r="E1015" s="558" t="s">
        <v>1531</v>
      </c>
      <c r="F1015" s="556">
        <v>650</v>
      </c>
      <c r="G1015" s="557"/>
      <c r="H1015" s="558"/>
      <c r="I1015" s="559"/>
      <c r="J1015" s="285"/>
    </row>
    <row r="1016" spans="1:10" s="133" customFormat="1" x14ac:dyDescent="0.4">
      <c r="A1016" s="273"/>
      <c r="B1016" s="274"/>
      <c r="C1016" s="273" t="s">
        <v>11</v>
      </c>
      <c r="D1016" s="273" t="s">
        <v>11</v>
      </c>
      <c r="E1016" s="558" t="s">
        <v>1584</v>
      </c>
      <c r="F1016" s="556">
        <v>16000</v>
      </c>
      <c r="G1016" s="557"/>
      <c r="H1016" s="558"/>
      <c r="I1016" s="559"/>
      <c r="J1016" s="285"/>
    </row>
    <row r="1017" spans="1:10" s="133" customFormat="1" x14ac:dyDescent="0.4">
      <c r="A1017" s="273"/>
      <c r="B1017" s="274">
        <v>243277</v>
      </c>
      <c r="C1017" s="273" t="s">
        <v>11</v>
      </c>
      <c r="D1017" s="273" t="s">
        <v>11</v>
      </c>
      <c r="E1017" s="558" t="s">
        <v>1815</v>
      </c>
      <c r="F1017" s="556">
        <v>7490</v>
      </c>
      <c r="G1017" s="557"/>
      <c r="H1017" s="558"/>
      <c r="I1017" s="559"/>
      <c r="J1017" s="285"/>
    </row>
    <row r="1018" spans="1:10" s="133" customFormat="1" x14ac:dyDescent="0.4">
      <c r="A1018" s="273"/>
      <c r="B1018" s="274">
        <v>243342</v>
      </c>
      <c r="C1018" s="273" t="s">
        <v>11</v>
      </c>
      <c r="D1018" s="273" t="s">
        <v>11</v>
      </c>
      <c r="E1018" s="558" t="s">
        <v>2693</v>
      </c>
      <c r="F1018" s="556">
        <v>10272</v>
      </c>
      <c r="G1018" s="557"/>
      <c r="H1018" s="558"/>
      <c r="I1018" s="559"/>
      <c r="J1018" s="285"/>
    </row>
    <row r="1019" spans="1:10" s="133" customFormat="1" x14ac:dyDescent="0.4">
      <c r="A1019" s="273"/>
      <c r="B1019" s="274">
        <v>243355</v>
      </c>
      <c r="C1019" s="273" t="s">
        <v>11</v>
      </c>
      <c r="D1019" s="273" t="s">
        <v>11</v>
      </c>
      <c r="E1019" s="558" t="s">
        <v>2863</v>
      </c>
      <c r="F1019" s="556">
        <v>19200</v>
      </c>
      <c r="G1019" s="557"/>
      <c r="H1019" s="558"/>
      <c r="I1019" s="559"/>
      <c r="J1019" s="285"/>
    </row>
    <row r="1020" spans="1:10" s="133" customFormat="1" x14ac:dyDescent="0.4">
      <c r="A1020" s="273"/>
      <c r="B1020" s="274"/>
      <c r="C1020" s="273" t="s">
        <v>11</v>
      </c>
      <c r="D1020" s="273" t="s">
        <v>11</v>
      </c>
      <c r="E1020" s="558"/>
      <c r="F1020" s="556"/>
      <c r="G1020" s="557"/>
      <c r="H1020" s="558"/>
      <c r="I1020" s="559"/>
      <c r="J1020" s="285"/>
    </row>
    <row r="1021" spans="1:10" s="133" customFormat="1" x14ac:dyDescent="0.4">
      <c r="A1021" s="273"/>
      <c r="B1021" s="274"/>
      <c r="C1021" s="273"/>
      <c r="D1021" s="273"/>
      <c r="E1021" s="558"/>
      <c r="F1021" s="556"/>
      <c r="G1021" s="557"/>
      <c r="H1021" s="558"/>
      <c r="I1021" s="559"/>
      <c r="J1021" s="285"/>
    </row>
    <row r="1022" spans="1:10" s="133" customFormat="1" x14ac:dyDescent="0.4">
      <c r="A1022" s="273"/>
      <c r="B1022" s="274"/>
      <c r="C1022" s="273"/>
      <c r="D1022" s="273"/>
      <c r="E1022" s="558"/>
      <c r="F1022" s="556"/>
      <c r="G1022" s="557"/>
      <c r="H1022" s="558"/>
      <c r="I1022" s="559"/>
      <c r="J1022" s="285"/>
    </row>
    <row r="1023" spans="1:10" s="133" customFormat="1" x14ac:dyDescent="0.4">
      <c r="A1023" s="273"/>
      <c r="B1023" s="274"/>
      <c r="C1023" s="273"/>
      <c r="D1023" s="273"/>
      <c r="E1023" s="558"/>
      <c r="F1023" s="556"/>
      <c r="G1023" s="557"/>
      <c r="H1023" s="558"/>
      <c r="I1023" s="559"/>
      <c r="J1023" s="285"/>
    </row>
    <row r="1024" spans="1:10" s="133" customFormat="1" x14ac:dyDescent="0.4">
      <c r="A1024" s="273">
        <v>53</v>
      </c>
      <c r="B1024" s="274">
        <v>243172</v>
      </c>
      <c r="C1024" s="273" t="s">
        <v>1147</v>
      </c>
      <c r="D1024" s="273" t="s">
        <v>11</v>
      </c>
      <c r="E1024" s="577">
        <v>651113</v>
      </c>
      <c r="F1024" s="578">
        <v>17500</v>
      </c>
      <c r="G1024" s="585">
        <v>243172</v>
      </c>
      <c r="H1024" s="549" t="s">
        <v>1148</v>
      </c>
      <c r="I1024" s="586" t="s">
        <v>487</v>
      </c>
      <c r="J1024" s="285">
        <f>F1024+F1025</f>
        <v>35000</v>
      </c>
    </row>
    <row r="1025" spans="1:10" s="133" customFormat="1" x14ac:dyDescent="0.4">
      <c r="A1025" s="273"/>
      <c r="B1025" s="274"/>
      <c r="C1025" s="273"/>
      <c r="D1025" s="273"/>
      <c r="E1025" s="577">
        <v>652368</v>
      </c>
      <c r="F1025" s="578">
        <v>17500</v>
      </c>
      <c r="G1025" s="549" t="s">
        <v>11</v>
      </c>
      <c r="H1025" s="549" t="s">
        <v>11</v>
      </c>
      <c r="I1025" s="549" t="s">
        <v>11</v>
      </c>
      <c r="J1025" s="285"/>
    </row>
    <row r="1026" spans="1:10" s="293" customFormat="1" x14ac:dyDescent="0.4">
      <c r="A1026" s="137"/>
      <c r="B1026" s="136"/>
      <c r="C1026" s="137"/>
      <c r="D1026" s="137"/>
      <c r="E1026" s="563"/>
      <c r="F1026" s="566"/>
      <c r="G1026" s="552"/>
      <c r="H1026" s="552"/>
      <c r="I1026" s="552"/>
      <c r="J1026" s="292"/>
    </row>
    <row r="1027" spans="1:10" s="133" customFormat="1" x14ac:dyDescent="0.4">
      <c r="A1027" s="273"/>
      <c r="B1027" s="274"/>
      <c r="C1027" s="273"/>
      <c r="D1027" s="273"/>
      <c r="E1027" s="555"/>
      <c r="F1027" s="556"/>
      <c r="G1027" s="557"/>
      <c r="H1027" s="558"/>
      <c r="I1027" s="559"/>
      <c r="J1027" s="285"/>
    </row>
    <row r="1028" spans="1:10" s="133" customFormat="1" x14ac:dyDescent="0.4">
      <c r="A1028" s="273">
        <v>54</v>
      </c>
      <c r="B1028" s="274">
        <v>243250</v>
      </c>
      <c r="C1028" s="273" t="s">
        <v>1338</v>
      </c>
      <c r="D1028" s="273" t="s">
        <v>11</v>
      </c>
      <c r="E1028" s="577">
        <v>20013453</v>
      </c>
      <c r="F1028" s="578">
        <v>10800</v>
      </c>
      <c r="G1028" s="585">
        <v>243259</v>
      </c>
      <c r="H1028" s="549" t="s">
        <v>1761</v>
      </c>
      <c r="I1028" s="586" t="s">
        <v>487</v>
      </c>
      <c r="J1028" s="285">
        <f>F1028+F1029+F1030+F1031+F1032</f>
        <v>29404</v>
      </c>
    </row>
    <row r="1029" spans="1:10" s="133" customFormat="1" x14ac:dyDescent="0.4">
      <c r="A1029" s="273"/>
      <c r="B1029" s="274"/>
      <c r="C1029" s="273" t="s">
        <v>11</v>
      </c>
      <c r="D1029" s="273" t="s">
        <v>11</v>
      </c>
      <c r="E1029" s="577">
        <v>20013956</v>
      </c>
      <c r="F1029" s="578">
        <v>5904</v>
      </c>
      <c r="G1029" s="549" t="s">
        <v>11</v>
      </c>
      <c r="H1029" s="549" t="s">
        <v>11</v>
      </c>
      <c r="I1029" s="549" t="s">
        <v>11</v>
      </c>
      <c r="J1029" s="285"/>
    </row>
    <row r="1030" spans="1:10" s="133" customFormat="1" x14ac:dyDescent="0.4">
      <c r="A1030" s="273"/>
      <c r="B1030" s="274">
        <v>243265</v>
      </c>
      <c r="C1030" s="273" t="s">
        <v>11</v>
      </c>
      <c r="D1030" s="273" t="s">
        <v>11</v>
      </c>
      <c r="E1030" s="577">
        <v>20014702</v>
      </c>
      <c r="F1030" s="578">
        <v>6420</v>
      </c>
      <c r="G1030" s="549" t="s">
        <v>2077</v>
      </c>
      <c r="H1030" s="549" t="s">
        <v>2103</v>
      </c>
      <c r="I1030" s="549" t="s">
        <v>11</v>
      </c>
      <c r="J1030" s="285"/>
    </row>
    <row r="1031" spans="1:10" s="133" customFormat="1" x14ac:dyDescent="0.4">
      <c r="A1031" s="273"/>
      <c r="B1031" s="274"/>
      <c r="C1031" s="273" t="s">
        <v>11</v>
      </c>
      <c r="D1031" s="273" t="s">
        <v>11</v>
      </c>
      <c r="E1031" s="577">
        <v>20015617</v>
      </c>
      <c r="F1031" s="578">
        <v>2000</v>
      </c>
      <c r="G1031" s="549" t="s">
        <v>11</v>
      </c>
      <c r="H1031" s="549" t="s">
        <v>11</v>
      </c>
      <c r="I1031" s="549" t="s">
        <v>11</v>
      </c>
      <c r="J1031" s="285"/>
    </row>
    <row r="1032" spans="1:10" s="133" customFormat="1" x14ac:dyDescent="0.4">
      <c r="A1032" s="273"/>
      <c r="B1032" s="274">
        <v>243277</v>
      </c>
      <c r="C1032" s="273" t="s">
        <v>11</v>
      </c>
      <c r="D1032" s="273" t="s">
        <v>11</v>
      </c>
      <c r="E1032" s="577">
        <v>20016267</v>
      </c>
      <c r="F1032" s="578">
        <v>4280</v>
      </c>
      <c r="G1032" s="549" t="s">
        <v>11</v>
      </c>
      <c r="H1032" s="549" t="s">
        <v>11</v>
      </c>
      <c r="I1032" s="549" t="s">
        <v>11</v>
      </c>
      <c r="J1032" s="285"/>
    </row>
    <row r="1033" spans="1:10" s="293" customFormat="1" x14ac:dyDescent="0.4">
      <c r="A1033" s="137"/>
      <c r="B1033" s="136">
        <v>243300</v>
      </c>
      <c r="C1033" s="273" t="s">
        <v>11</v>
      </c>
      <c r="D1033" s="273" t="s">
        <v>11</v>
      </c>
      <c r="E1033" s="563">
        <v>20017072</v>
      </c>
      <c r="F1033" s="566">
        <v>7936</v>
      </c>
      <c r="G1033" s="552"/>
      <c r="H1033" s="552"/>
      <c r="I1033" s="552"/>
      <c r="J1033" s="292"/>
    </row>
    <row r="1034" spans="1:10" s="293" customFormat="1" x14ac:dyDescent="0.4">
      <c r="A1034" s="137"/>
      <c r="B1034" s="136">
        <v>243325</v>
      </c>
      <c r="C1034" s="273" t="s">
        <v>11</v>
      </c>
      <c r="D1034" s="273" t="s">
        <v>11</v>
      </c>
      <c r="E1034" s="563">
        <v>20017230</v>
      </c>
      <c r="F1034" s="566">
        <v>7800</v>
      </c>
      <c r="G1034" s="552"/>
      <c r="H1034" s="552"/>
      <c r="I1034" s="552"/>
      <c r="J1034" s="292"/>
    </row>
    <row r="1035" spans="1:10" s="293" customFormat="1" x14ac:dyDescent="0.4">
      <c r="A1035" s="137"/>
      <c r="B1035" s="136">
        <v>243328</v>
      </c>
      <c r="C1035" s="273" t="s">
        <v>11</v>
      </c>
      <c r="D1035" s="273" t="s">
        <v>11</v>
      </c>
      <c r="E1035" s="563">
        <v>20019239</v>
      </c>
      <c r="F1035" s="566">
        <v>10400</v>
      </c>
      <c r="G1035" s="552"/>
      <c r="H1035" s="552"/>
      <c r="I1035" s="552"/>
      <c r="J1035" s="292"/>
    </row>
    <row r="1036" spans="1:10" s="293" customFormat="1" x14ac:dyDescent="0.4">
      <c r="A1036" s="137"/>
      <c r="B1036" s="136"/>
      <c r="C1036" s="273" t="s">
        <v>11</v>
      </c>
      <c r="D1036" s="273" t="s">
        <v>11</v>
      </c>
      <c r="E1036" s="563">
        <v>20019423</v>
      </c>
      <c r="F1036" s="566">
        <v>6000</v>
      </c>
      <c r="G1036" s="552"/>
      <c r="H1036" s="552"/>
      <c r="I1036" s="552"/>
      <c r="J1036" s="292"/>
    </row>
    <row r="1037" spans="1:10" s="293" customFormat="1" x14ac:dyDescent="0.4">
      <c r="A1037" s="137"/>
      <c r="B1037" s="136"/>
      <c r="C1037" s="273" t="s">
        <v>11</v>
      </c>
      <c r="D1037" s="273" t="s">
        <v>11</v>
      </c>
      <c r="E1037" s="563" t="s">
        <v>2747</v>
      </c>
      <c r="F1037" s="566">
        <v>29538</v>
      </c>
      <c r="G1037" s="552"/>
      <c r="H1037" s="552"/>
      <c r="I1037" s="552"/>
      <c r="J1037" s="292"/>
    </row>
    <row r="1038" spans="1:10" s="293" customFormat="1" x14ac:dyDescent="0.4">
      <c r="A1038" s="137"/>
      <c r="B1038" s="136"/>
      <c r="C1038" s="273"/>
      <c r="D1038" s="273"/>
      <c r="E1038" s="563"/>
      <c r="F1038" s="566"/>
      <c r="G1038" s="552"/>
      <c r="H1038" s="552"/>
      <c r="I1038" s="552"/>
      <c r="J1038" s="292"/>
    </row>
    <row r="1039" spans="1:10" s="133" customFormat="1" x14ac:dyDescent="0.4">
      <c r="A1039" s="273"/>
      <c r="B1039" s="274"/>
      <c r="C1039" s="273"/>
      <c r="D1039" s="273"/>
      <c r="E1039" s="555"/>
      <c r="F1039" s="556"/>
      <c r="G1039" s="557"/>
      <c r="H1039" s="558"/>
      <c r="I1039" s="559"/>
      <c r="J1039" s="285"/>
    </row>
    <row r="1040" spans="1:10" s="133" customFormat="1" x14ac:dyDescent="0.4">
      <c r="A1040" s="273">
        <v>55</v>
      </c>
      <c r="B1040" s="274">
        <v>243108</v>
      </c>
      <c r="C1040" s="295" t="s">
        <v>242</v>
      </c>
      <c r="D1040" s="273" t="s">
        <v>11</v>
      </c>
      <c r="E1040" s="542" t="s">
        <v>243</v>
      </c>
      <c r="F1040" s="564">
        <v>12000</v>
      </c>
      <c r="G1040" s="574">
        <v>243201</v>
      </c>
      <c r="H1040" s="545" t="s">
        <v>1257</v>
      </c>
      <c r="I1040" s="562" t="s">
        <v>487</v>
      </c>
      <c r="J1040" s="285">
        <f>F1040</f>
        <v>12000</v>
      </c>
    </row>
    <row r="1041" spans="1:14" s="128" customFormat="1" x14ac:dyDescent="0.4">
      <c r="A1041" s="167"/>
      <c r="B1041" s="167"/>
      <c r="C1041" s="167"/>
      <c r="D1041" s="167"/>
      <c r="E1041" s="548"/>
      <c r="F1041" s="575"/>
      <c r="G1041" s="576"/>
      <c r="H1041" s="548"/>
      <c r="I1041" s="548"/>
      <c r="J1041" s="166"/>
    </row>
    <row r="1042" spans="1:14" s="128" customFormat="1" x14ac:dyDescent="0.4">
      <c r="A1042" s="167">
        <v>56</v>
      </c>
      <c r="B1042" s="277">
        <v>243214</v>
      </c>
      <c r="C1042" s="167" t="s">
        <v>863</v>
      </c>
      <c r="D1042" s="167"/>
      <c r="E1042" s="548" t="s">
        <v>864</v>
      </c>
      <c r="F1042" s="575">
        <v>90000</v>
      </c>
      <c r="G1042" s="576"/>
      <c r="H1042" s="548"/>
      <c r="I1042" s="548"/>
      <c r="J1042" s="166"/>
    </row>
    <row r="1043" spans="1:14" s="128" customFormat="1" x14ac:dyDescent="0.4">
      <c r="A1043" s="167"/>
      <c r="B1043" s="167"/>
      <c r="C1043" s="167"/>
      <c r="D1043" s="167"/>
      <c r="E1043" s="548"/>
      <c r="F1043" s="575"/>
      <c r="G1043" s="576"/>
      <c r="H1043" s="548"/>
      <c r="I1043" s="548"/>
      <c r="J1043" s="166"/>
    </row>
    <row r="1044" spans="1:14" s="128" customFormat="1" x14ac:dyDescent="0.4">
      <c r="A1044" s="167">
        <v>57</v>
      </c>
      <c r="B1044" s="277">
        <v>243250</v>
      </c>
      <c r="C1044" s="278" t="s">
        <v>1319</v>
      </c>
      <c r="D1044" s="167" t="s">
        <v>11</v>
      </c>
      <c r="E1044" s="569" t="s">
        <v>1320</v>
      </c>
      <c r="F1044" s="565">
        <v>33384</v>
      </c>
      <c r="G1044" s="583">
        <v>243263</v>
      </c>
      <c r="H1044" s="569" t="s">
        <v>1742</v>
      </c>
      <c r="I1044" s="569" t="s">
        <v>487</v>
      </c>
      <c r="J1044" s="166">
        <f>F1044</f>
        <v>33384</v>
      </c>
    </row>
    <row r="1045" spans="1:14" s="272" customFormat="1" x14ac:dyDescent="0.4">
      <c r="A1045" s="140"/>
      <c r="B1045" s="142"/>
      <c r="C1045" s="273" t="s">
        <v>11</v>
      </c>
      <c r="D1045" s="273" t="s">
        <v>11</v>
      </c>
      <c r="E1045" s="418"/>
      <c r="F1045" s="419"/>
      <c r="G1045" s="420"/>
      <c r="H1045" s="418"/>
      <c r="I1045" s="418"/>
      <c r="J1045" s="289"/>
    </row>
    <row r="1046" spans="1:14" s="128" customFormat="1" x14ac:dyDescent="0.4">
      <c r="A1046" s="167"/>
      <c r="B1046" s="167"/>
      <c r="C1046" s="167"/>
      <c r="D1046" s="167"/>
      <c r="E1046" s="548"/>
      <c r="F1046" s="575"/>
      <c r="G1046" s="576"/>
      <c r="H1046" s="548"/>
      <c r="I1046" s="548"/>
      <c r="J1046" s="166"/>
    </row>
    <row r="1047" spans="1:14" s="128" customFormat="1" x14ac:dyDescent="0.4">
      <c r="A1047" s="167">
        <v>58</v>
      </c>
      <c r="B1047" s="277">
        <v>243250</v>
      </c>
      <c r="C1047" s="167" t="s">
        <v>1349</v>
      </c>
      <c r="D1047" s="167" t="s">
        <v>11</v>
      </c>
      <c r="E1047" s="411" t="s">
        <v>1350</v>
      </c>
      <c r="F1047" s="412">
        <v>17400</v>
      </c>
      <c r="G1047" s="413">
        <v>243300</v>
      </c>
      <c r="H1047" s="411" t="s">
        <v>2278</v>
      </c>
      <c r="I1047" s="569" t="s">
        <v>487</v>
      </c>
      <c r="J1047" s="166">
        <f>F1047</f>
        <v>17400</v>
      </c>
    </row>
    <row r="1048" spans="1:14" s="128" customFormat="1" x14ac:dyDescent="0.4">
      <c r="A1048" s="167"/>
      <c r="B1048" s="277">
        <v>243325</v>
      </c>
      <c r="C1048" s="273" t="s">
        <v>11</v>
      </c>
      <c r="D1048" s="273" t="s">
        <v>11</v>
      </c>
      <c r="E1048" s="548" t="s">
        <v>2410</v>
      </c>
      <c r="F1048" s="575">
        <v>1200</v>
      </c>
      <c r="G1048" s="576"/>
      <c r="H1048" s="548"/>
      <c r="I1048" s="548"/>
      <c r="J1048" s="166"/>
    </row>
    <row r="1049" spans="1:14" s="128" customFormat="1" x14ac:dyDescent="0.4">
      <c r="A1049" s="167"/>
      <c r="B1049" s="277">
        <v>243353</v>
      </c>
      <c r="C1049" s="273" t="s">
        <v>11</v>
      </c>
      <c r="D1049" s="273" t="s">
        <v>11</v>
      </c>
      <c r="E1049" s="548" t="s">
        <v>2753</v>
      </c>
      <c r="F1049" s="575">
        <v>16800</v>
      </c>
      <c r="G1049" s="576"/>
      <c r="H1049" s="548"/>
      <c r="I1049" s="548"/>
      <c r="J1049" s="166"/>
    </row>
    <row r="1050" spans="1:14" s="128" customFormat="1" x14ac:dyDescent="0.4">
      <c r="A1050" s="167"/>
      <c r="B1050" s="277"/>
      <c r="C1050" s="167"/>
      <c r="D1050" s="167"/>
      <c r="E1050" s="548"/>
      <c r="F1050" s="575"/>
      <c r="G1050" s="576"/>
      <c r="H1050" s="548"/>
      <c r="I1050" s="548"/>
      <c r="J1050" s="166"/>
    </row>
    <row r="1051" spans="1:14" s="128" customFormat="1" x14ac:dyDescent="0.4">
      <c r="A1051" s="167"/>
      <c r="B1051" s="277"/>
      <c r="C1051" s="167"/>
      <c r="D1051" s="167"/>
      <c r="E1051" s="548"/>
      <c r="F1051" s="575"/>
      <c r="G1051" s="576"/>
      <c r="H1051" s="548"/>
      <c r="I1051" s="548"/>
      <c r="J1051" s="166"/>
    </row>
    <row r="1052" spans="1:14" s="128" customFormat="1" x14ac:dyDescent="0.4">
      <c r="A1052" s="167"/>
      <c r="B1052" s="277"/>
      <c r="C1052" s="167"/>
      <c r="D1052" s="167"/>
      <c r="E1052" s="548"/>
      <c r="F1052" s="575"/>
      <c r="G1052" s="576"/>
      <c r="H1052" s="548"/>
      <c r="I1052" s="548"/>
      <c r="J1052" s="166"/>
    </row>
    <row r="1053" spans="1:14" s="128" customFormat="1" x14ac:dyDescent="0.4">
      <c r="A1053" s="167">
        <v>59</v>
      </c>
      <c r="B1053" s="277">
        <v>243328</v>
      </c>
      <c r="C1053" s="194" t="s">
        <v>2543</v>
      </c>
      <c r="D1053" s="167"/>
      <c r="E1053" s="548" t="s">
        <v>2544</v>
      </c>
      <c r="F1053" s="575">
        <v>3640</v>
      </c>
      <c r="G1053" s="576"/>
      <c r="H1053" s="548"/>
      <c r="I1053" s="548" t="s">
        <v>2545</v>
      </c>
      <c r="J1053" s="166"/>
    </row>
    <row r="1054" spans="1:14" s="128" customFormat="1" x14ac:dyDescent="0.4">
      <c r="A1054" s="167"/>
      <c r="B1054" s="277"/>
      <c r="C1054" s="167"/>
      <c r="D1054" s="167"/>
      <c r="E1054" s="548"/>
      <c r="F1054" s="575"/>
      <c r="G1054" s="576"/>
      <c r="H1054" s="548"/>
      <c r="I1054" s="548"/>
      <c r="J1054" s="166"/>
    </row>
    <row r="1055" spans="1:14" s="128" customFormat="1" x14ac:dyDescent="0.4">
      <c r="A1055" s="167"/>
      <c r="B1055" s="277"/>
      <c r="C1055" s="167"/>
      <c r="D1055" s="167"/>
      <c r="E1055" s="548"/>
      <c r="F1055" s="575"/>
      <c r="G1055" s="576"/>
      <c r="H1055" s="548"/>
      <c r="I1055" s="548"/>
      <c r="J1055" s="166"/>
    </row>
    <row r="1056" spans="1:14" s="128" customFormat="1" x14ac:dyDescent="0.4">
      <c r="A1056" s="167"/>
      <c r="B1056" s="277"/>
      <c r="C1056" s="167"/>
      <c r="D1056" s="167"/>
      <c r="E1056" s="548"/>
      <c r="F1056" s="575"/>
      <c r="G1056" s="576"/>
      <c r="H1056" s="548"/>
      <c r="I1056" s="548"/>
      <c r="J1056" s="166"/>
      <c r="N1056" s="128" t="s">
        <v>2546</v>
      </c>
    </row>
    <row r="1057" spans="1:12" s="128" customFormat="1" x14ac:dyDescent="0.4">
      <c r="A1057" s="167"/>
      <c r="B1057" s="277"/>
      <c r="C1057" s="167"/>
      <c r="D1057" s="167"/>
      <c r="E1057" s="548"/>
      <c r="F1057" s="575"/>
      <c r="G1057" s="576"/>
      <c r="H1057" s="548"/>
      <c r="I1057" s="548"/>
      <c r="J1057" s="166"/>
    </row>
    <row r="1058" spans="1:12" s="128" customFormat="1" x14ac:dyDescent="0.4">
      <c r="A1058" s="167"/>
      <c r="B1058" s="167"/>
      <c r="C1058" s="167"/>
      <c r="D1058" s="167"/>
      <c r="E1058" s="548"/>
      <c r="F1058" s="575"/>
      <c r="G1058" s="576"/>
      <c r="H1058" s="548"/>
      <c r="I1058" s="548"/>
      <c r="J1058" s="166"/>
    </row>
    <row r="1059" spans="1:12" s="133" customFormat="1" x14ac:dyDescent="0.4">
      <c r="A1059" s="273">
        <v>59</v>
      </c>
      <c r="B1059" s="273" t="s">
        <v>11</v>
      </c>
      <c r="C1059" s="273" t="s">
        <v>101</v>
      </c>
      <c r="D1059" s="273" t="s">
        <v>11</v>
      </c>
      <c r="E1059" s="545" t="s">
        <v>102</v>
      </c>
      <c r="F1059" s="565">
        <v>32760</v>
      </c>
      <c r="G1059" s="574">
        <v>243207</v>
      </c>
      <c r="H1059" s="545">
        <v>52410610</v>
      </c>
      <c r="I1059" s="562" t="s">
        <v>487</v>
      </c>
      <c r="J1059" s="285">
        <f>F1059+F1060+F1061+F1062+F1063+F1066+F1067+F1068+F1069+F1070+F1071+F1072+F1073+F1074+F1075+F1076+F1077+F1078+F1079+F1080+F1081+F1082+F1083+F1084</f>
        <v>1055560</v>
      </c>
    </row>
    <row r="1060" spans="1:12" s="133" customFormat="1" x14ac:dyDescent="0.4">
      <c r="A1060" s="273"/>
      <c r="B1060" s="273" t="s">
        <v>11</v>
      </c>
      <c r="C1060" s="273" t="s">
        <v>11</v>
      </c>
      <c r="D1060" s="273" t="s">
        <v>11</v>
      </c>
      <c r="E1060" s="545" t="s">
        <v>103</v>
      </c>
      <c r="F1060" s="565">
        <v>20200</v>
      </c>
      <c r="G1060" s="545" t="s">
        <v>11</v>
      </c>
      <c r="H1060" s="545" t="s">
        <v>11</v>
      </c>
      <c r="I1060" s="545" t="s">
        <v>11</v>
      </c>
      <c r="J1060" s="285"/>
    </row>
    <row r="1061" spans="1:12" s="133" customFormat="1" x14ac:dyDescent="0.4">
      <c r="A1061" s="273"/>
      <c r="B1061" s="273" t="s">
        <v>11</v>
      </c>
      <c r="C1061" s="273" t="s">
        <v>11</v>
      </c>
      <c r="D1061" s="273" t="s">
        <v>11</v>
      </c>
      <c r="E1061" s="545" t="s">
        <v>104</v>
      </c>
      <c r="F1061" s="565">
        <v>68940</v>
      </c>
      <c r="G1061" s="545" t="s">
        <v>11</v>
      </c>
      <c r="H1061" s="545" t="s">
        <v>11</v>
      </c>
      <c r="I1061" s="545" t="s">
        <v>11</v>
      </c>
      <c r="J1061" s="285"/>
    </row>
    <row r="1062" spans="1:12" s="133" customFormat="1" x14ac:dyDescent="0.4">
      <c r="A1062" s="273"/>
      <c r="B1062" s="273" t="s">
        <v>11</v>
      </c>
      <c r="C1062" s="273" t="s">
        <v>11</v>
      </c>
      <c r="D1062" s="273" t="s">
        <v>11</v>
      </c>
      <c r="E1062" s="545" t="s">
        <v>105</v>
      </c>
      <c r="F1062" s="565">
        <v>32760</v>
      </c>
      <c r="G1062" s="545" t="s">
        <v>11</v>
      </c>
      <c r="H1062" s="545" t="s">
        <v>11</v>
      </c>
      <c r="I1062" s="545" t="s">
        <v>11</v>
      </c>
      <c r="J1062" s="285"/>
    </row>
    <row r="1063" spans="1:12" s="133" customFormat="1" x14ac:dyDescent="0.4">
      <c r="A1063" s="144"/>
      <c r="B1063" s="144" t="s">
        <v>11</v>
      </c>
      <c r="C1063" s="144" t="s">
        <v>11</v>
      </c>
      <c r="D1063" s="144" t="s">
        <v>11</v>
      </c>
      <c r="E1063" s="545" t="s">
        <v>106</v>
      </c>
      <c r="F1063" s="565">
        <v>32320</v>
      </c>
      <c r="G1063" s="545" t="s">
        <v>11</v>
      </c>
      <c r="H1063" s="545" t="s">
        <v>11</v>
      </c>
      <c r="I1063" s="545" t="s">
        <v>11</v>
      </c>
      <c r="J1063" s="285"/>
    </row>
    <row r="1064" spans="1:12" s="128" customFormat="1" x14ac:dyDescent="0.4">
      <c r="A1064" s="296"/>
      <c r="B1064" s="297"/>
      <c r="C1064" s="296" t="s">
        <v>11</v>
      </c>
      <c r="D1064" s="296" t="s">
        <v>11</v>
      </c>
      <c r="E1064" s="596">
        <v>8100404697</v>
      </c>
      <c r="F1064" s="597">
        <v>12120</v>
      </c>
      <c r="G1064" s="598" t="s">
        <v>2079</v>
      </c>
      <c r="H1064" s="599"/>
      <c r="I1064" s="600"/>
      <c r="J1064" s="166"/>
    </row>
    <row r="1065" spans="1:12" s="128" customFormat="1" x14ac:dyDescent="0.4">
      <c r="A1065" s="296"/>
      <c r="B1065" s="297"/>
      <c r="C1065" s="296" t="s">
        <v>11</v>
      </c>
      <c r="D1065" s="296" t="s">
        <v>11</v>
      </c>
      <c r="E1065" s="596">
        <v>8100399789</v>
      </c>
      <c r="F1065" s="597">
        <v>20200</v>
      </c>
      <c r="G1065" s="801">
        <v>8100399789</v>
      </c>
      <c r="H1065" s="802"/>
      <c r="I1065" s="803"/>
      <c r="J1065" s="166"/>
    </row>
    <row r="1066" spans="1:12" s="133" customFormat="1" x14ac:dyDescent="0.4">
      <c r="A1066" s="273"/>
      <c r="B1066" s="273" t="s">
        <v>11</v>
      </c>
      <c r="C1066" s="273" t="s">
        <v>11</v>
      </c>
      <c r="D1066" s="273" t="s">
        <v>11</v>
      </c>
      <c r="E1066" s="545" t="s">
        <v>107</v>
      </c>
      <c r="F1066" s="565">
        <v>25200</v>
      </c>
      <c r="G1066" s="545" t="s">
        <v>11</v>
      </c>
      <c r="H1066" s="545" t="s">
        <v>11</v>
      </c>
      <c r="I1066" s="545" t="s">
        <v>11</v>
      </c>
      <c r="J1066" s="285"/>
    </row>
    <row r="1067" spans="1:12" s="133" customFormat="1" x14ac:dyDescent="0.4">
      <c r="A1067" s="273"/>
      <c r="B1067" s="273" t="s">
        <v>11</v>
      </c>
      <c r="C1067" s="273" t="s">
        <v>11</v>
      </c>
      <c r="D1067" s="273" t="s">
        <v>11</v>
      </c>
      <c r="E1067" s="545" t="s">
        <v>108</v>
      </c>
      <c r="F1067" s="565">
        <v>76560</v>
      </c>
      <c r="G1067" s="545" t="s">
        <v>11</v>
      </c>
      <c r="H1067" s="545" t="s">
        <v>11</v>
      </c>
      <c r="I1067" s="545" t="s">
        <v>11</v>
      </c>
      <c r="J1067" s="285"/>
      <c r="L1067" s="133" t="s">
        <v>896</v>
      </c>
    </row>
    <row r="1068" spans="1:12" s="133" customFormat="1" x14ac:dyDescent="0.4">
      <c r="A1068" s="273"/>
      <c r="B1068" s="273" t="s">
        <v>11</v>
      </c>
      <c r="C1068" s="273" t="s">
        <v>11</v>
      </c>
      <c r="D1068" s="273" t="s">
        <v>11</v>
      </c>
      <c r="E1068" s="545" t="s">
        <v>109</v>
      </c>
      <c r="F1068" s="565">
        <v>57600</v>
      </c>
      <c r="G1068" s="545" t="s">
        <v>11</v>
      </c>
      <c r="H1068" s="545" t="s">
        <v>11</v>
      </c>
      <c r="I1068" s="545" t="s">
        <v>11</v>
      </c>
      <c r="J1068" s="285"/>
    </row>
    <row r="1069" spans="1:12" s="133" customFormat="1" x14ac:dyDescent="0.4">
      <c r="A1069" s="273"/>
      <c r="B1069" s="273" t="s">
        <v>11</v>
      </c>
      <c r="C1069" s="273" t="s">
        <v>11</v>
      </c>
      <c r="D1069" s="273" t="s">
        <v>11</v>
      </c>
      <c r="E1069" s="542">
        <v>8100429802</v>
      </c>
      <c r="F1069" s="565">
        <v>36000</v>
      </c>
      <c r="G1069" s="545" t="s">
        <v>11</v>
      </c>
      <c r="H1069" s="545" t="s">
        <v>11</v>
      </c>
      <c r="I1069" s="545" t="s">
        <v>11</v>
      </c>
      <c r="J1069" s="285"/>
    </row>
    <row r="1070" spans="1:12" s="133" customFormat="1" x14ac:dyDescent="0.4">
      <c r="A1070" s="273"/>
      <c r="B1070" s="273" t="s">
        <v>11</v>
      </c>
      <c r="C1070" s="273" t="s">
        <v>11</v>
      </c>
      <c r="D1070" s="273" t="s">
        <v>11</v>
      </c>
      <c r="E1070" s="542">
        <v>8100659040</v>
      </c>
      <c r="F1070" s="565">
        <v>59100</v>
      </c>
      <c r="G1070" s="545" t="s">
        <v>11</v>
      </c>
      <c r="H1070" s="545" t="s">
        <v>11</v>
      </c>
      <c r="I1070" s="545" t="s">
        <v>11</v>
      </c>
      <c r="J1070" s="285"/>
    </row>
    <row r="1071" spans="1:12" s="133" customFormat="1" x14ac:dyDescent="0.4">
      <c r="A1071" s="273"/>
      <c r="B1071" s="273" t="s">
        <v>11</v>
      </c>
      <c r="C1071" s="273" t="s">
        <v>11</v>
      </c>
      <c r="D1071" s="273" t="s">
        <v>11</v>
      </c>
      <c r="E1071" s="542">
        <v>8100749875</v>
      </c>
      <c r="F1071" s="565">
        <v>28800</v>
      </c>
      <c r="G1071" s="545" t="s">
        <v>11</v>
      </c>
      <c r="H1071" s="545" t="s">
        <v>11</v>
      </c>
      <c r="I1071" s="545" t="s">
        <v>11</v>
      </c>
      <c r="J1071" s="285"/>
    </row>
    <row r="1072" spans="1:12" s="133" customFormat="1" x14ac:dyDescent="0.4">
      <c r="A1072" s="273"/>
      <c r="B1072" s="273" t="s">
        <v>11</v>
      </c>
      <c r="C1072" s="273" t="s">
        <v>11</v>
      </c>
      <c r="D1072" s="273" t="s">
        <v>11</v>
      </c>
      <c r="E1072" s="542">
        <v>8100860908</v>
      </c>
      <c r="F1072" s="565">
        <v>36880</v>
      </c>
      <c r="G1072" s="545" t="s">
        <v>11</v>
      </c>
      <c r="H1072" s="545" t="s">
        <v>11</v>
      </c>
      <c r="I1072" s="545" t="s">
        <v>11</v>
      </c>
      <c r="J1072" s="285"/>
    </row>
    <row r="1073" spans="1:10" s="133" customFormat="1" x14ac:dyDescent="0.4">
      <c r="A1073" s="273"/>
      <c r="B1073" s="273" t="s">
        <v>11</v>
      </c>
      <c r="C1073" s="273" t="s">
        <v>11</v>
      </c>
      <c r="D1073" s="273" t="s">
        <v>11</v>
      </c>
      <c r="E1073" s="542">
        <v>8100788789</v>
      </c>
      <c r="F1073" s="565">
        <v>35080</v>
      </c>
      <c r="G1073" s="545" t="s">
        <v>11</v>
      </c>
      <c r="H1073" s="545" t="s">
        <v>11</v>
      </c>
      <c r="I1073" s="545" t="s">
        <v>11</v>
      </c>
      <c r="J1073" s="285"/>
    </row>
    <row r="1074" spans="1:10" s="133" customFormat="1" x14ac:dyDescent="0.4">
      <c r="A1074" s="273"/>
      <c r="B1074" s="273" t="s">
        <v>11</v>
      </c>
      <c r="C1074" s="273" t="s">
        <v>11</v>
      </c>
      <c r="D1074" s="273" t="s">
        <v>11</v>
      </c>
      <c r="E1074" s="542">
        <v>8100968337</v>
      </c>
      <c r="F1074" s="565">
        <v>41800</v>
      </c>
      <c r="G1074" s="545" t="s">
        <v>11</v>
      </c>
      <c r="H1074" s="545" t="s">
        <v>11</v>
      </c>
      <c r="I1074" s="545" t="s">
        <v>11</v>
      </c>
      <c r="J1074" s="285"/>
    </row>
    <row r="1075" spans="1:10" s="133" customFormat="1" x14ac:dyDescent="0.4">
      <c r="A1075" s="273"/>
      <c r="B1075" s="273" t="s">
        <v>11</v>
      </c>
      <c r="C1075" s="273" t="s">
        <v>11</v>
      </c>
      <c r="D1075" s="273" t="s">
        <v>11</v>
      </c>
      <c r="E1075" s="542">
        <v>8100928604</v>
      </c>
      <c r="F1075" s="565">
        <v>30000</v>
      </c>
      <c r="G1075" s="545" t="s">
        <v>11</v>
      </c>
      <c r="H1075" s="545" t="s">
        <v>11</v>
      </c>
      <c r="I1075" s="545" t="s">
        <v>11</v>
      </c>
      <c r="J1075" s="285"/>
    </row>
    <row r="1076" spans="1:10" s="133" customFormat="1" x14ac:dyDescent="0.4">
      <c r="A1076" s="273"/>
      <c r="B1076" s="273" t="s">
        <v>11</v>
      </c>
      <c r="C1076" s="273" t="s">
        <v>11</v>
      </c>
      <c r="D1076" s="273" t="s">
        <v>11</v>
      </c>
      <c r="E1076" s="542">
        <v>8100155541</v>
      </c>
      <c r="F1076" s="565">
        <v>53640</v>
      </c>
      <c r="G1076" s="545" t="s">
        <v>11</v>
      </c>
      <c r="H1076" s="545" t="s">
        <v>11</v>
      </c>
      <c r="I1076" s="545" t="s">
        <v>11</v>
      </c>
      <c r="J1076" s="285"/>
    </row>
    <row r="1077" spans="1:10" s="133" customFormat="1" x14ac:dyDescent="0.4">
      <c r="A1077" s="273"/>
      <c r="B1077" s="273" t="s">
        <v>11</v>
      </c>
      <c r="C1077" s="273" t="s">
        <v>11</v>
      </c>
      <c r="D1077" s="273" t="s">
        <v>11</v>
      </c>
      <c r="E1077" s="542">
        <v>8100492221</v>
      </c>
      <c r="F1077" s="565">
        <v>45000</v>
      </c>
      <c r="G1077" s="545" t="s">
        <v>11</v>
      </c>
      <c r="H1077" s="545" t="s">
        <v>11</v>
      </c>
      <c r="I1077" s="545" t="s">
        <v>11</v>
      </c>
      <c r="J1077" s="285"/>
    </row>
    <row r="1078" spans="1:10" s="133" customFormat="1" x14ac:dyDescent="0.4">
      <c r="A1078" s="273"/>
      <c r="B1078" s="274">
        <v>242971</v>
      </c>
      <c r="C1078" s="273" t="s">
        <v>11</v>
      </c>
      <c r="D1078" s="273" t="s">
        <v>11</v>
      </c>
      <c r="E1078" s="542">
        <v>8101057342</v>
      </c>
      <c r="F1078" s="565">
        <v>62320</v>
      </c>
      <c r="G1078" s="545" t="s">
        <v>11</v>
      </c>
      <c r="H1078" s="545" t="s">
        <v>11</v>
      </c>
      <c r="I1078" s="545" t="s">
        <v>11</v>
      </c>
      <c r="J1078" s="285"/>
    </row>
    <row r="1079" spans="1:10" s="133" customFormat="1" x14ac:dyDescent="0.4">
      <c r="A1079" s="273"/>
      <c r="B1079" s="274">
        <v>243108</v>
      </c>
      <c r="C1079" s="273" t="s">
        <v>11</v>
      </c>
      <c r="D1079" s="273" t="s">
        <v>11</v>
      </c>
      <c r="E1079" s="542">
        <v>8101221817</v>
      </c>
      <c r="F1079" s="565">
        <v>60000</v>
      </c>
      <c r="G1079" s="545" t="s">
        <v>11</v>
      </c>
      <c r="H1079" s="545" t="s">
        <v>11</v>
      </c>
      <c r="I1079" s="545" t="s">
        <v>11</v>
      </c>
      <c r="J1079" s="285"/>
    </row>
    <row r="1080" spans="1:10" s="133" customFormat="1" x14ac:dyDescent="0.4">
      <c r="A1080" s="273"/>
      <c r="B1080" s="274">
        <v>243111</v>
      </c>
      <c r="C1080" s="273" t="s">
        <v>11</v>
      </c>
      <c r="D1080" s="273" t="s">
        <v>11</v>
      </c>
      <c r="E1080" s="542">
        <v>8101186554</v>
      </c>
      <c r="F1080" s="565">
        <v>76800</v>
      </c>
      <c r="G1080" s="545" t="s">
        <v>11</v>
      </c>
      <c r="H1080" s="545" t="s">
        <v>11</v>
      </c>
      <c r="I1080" s="545" t="s">
        <v>11</v>
      </c>
      <c r="J1080" s="285"/>
    </row>
    <row r="1081" spans="1:10" s="133" customFormat="1" x14ac:dyDescent="0.4">
      <c r="A1081" s="273"/>
      <c r="B1081" s="274"/>
      <c r="C1081" s="273" t="s">
        <v>11</v>
      </c>
      <c r="D1081" s="273" t="s">
        <v>11</v>
      </c>
      <c r="E1081" s="542">
        <v>8101186555</v>
      </c>
      <c r="F1081" s="565">
        <v>16800</v>
      </c>
      <c r="G1081" s="545" t="s">
        <v>11</v>
      </c>
      <c r="H1081" s="545" t="s">
        <v>11</v>
      </c>
      <c r="I1081" s="545" t="s">
        <v>11</v>
      </c>
      <c r="J1081" s="285"/>
    </row>
    <row r="1082" spans="1:10" s="133" customFormat="1" x14ac:dyDescent="0.4">
      <c r="A1082" s="273"/>
      <c r="B1082" s="274"/>
      <c r="C1082" s="273" t="s">
        <v>11</v>
      </c>
      <c r="D1082" s="273" t="s">
        <v>11</v>
      </c>
      <c r="E1082" s="542">
        <v>8101254079</v>
      </c>
      <c r="F1082" s="565">
        <v>24000</v>
      </c>
      <c r="G1082" s="545" t="s">
        <v>11</v>
      </c>
      <c r="H1082" s="545" t="s">
        <v>11</v>
      </c>
      <c r="I1082" s="545" t="s">
        <v>11</v>
      </c>
      <c r="J1082" s="285"/>
    </row>
    <row r="1083" spans="1:10" s="128" customFormat="1" x14ac:dyDescent="0.4">
      <c r="A1083" s="167"/>
      <c r="B1083" s="277">
        <v>243172</v>
      </c>
      <c r="C1083" s="167" t="s">
        <v>11</v>
      </c>
      <c r="D1083" s="167" t="s">
        <v>11</v>
      </c>
      <c r="E1083" s="542">
        <v>8101260092</v>
      </c>
      <c r="F1083" s="565">
        <v>36000</v>
      </c>
      <c r="G1083" s="545" t="s">
        <v>11</v>
      </c>
      <c r="H1083" s="545" t="s">
        <v>11</v>
      </c>
      <c r="I1083" s="545" t="s">
        <v>11</v>
      </c>
      <c r="J1083" s="166"/>
    </row>
    <row r="1084" spans="1:10" s="128" customFormat="1" x14ac:dyDescent="0.4">
      <c r="A1084" s="167"/>
      <c r="B1084" s="277"/>
      <c r="C1084" s="167" t="s">
        <v>11</v>
      </c>
      <c r="D1084" s="167" t="s">
        <v>11</v>
      </c>
      <c r="E1084" s="542">
        <v>8101600986</v>
      </c>
      <c r="F1084" s="564">
        <v>67000</v>
      </c>
      <c r="G1084" s="574">
        <v>243207</v>
      </c>
      <c r="H1084" s="633" t="s">
        <v>814</v>
      </c>
      <c r="I1084" s="562" t="s">
        <v>825</v>
      </c>
      <c r="J1084" s="166"/>
    </row>
    <row r="1085" spans="1:10" s="272" customFormat="1" x14ac:dyDescent="0.4">
      <c r="A1085" s="140"/>
      <c r="B1085" s="142">
        <v>243229</v>
      </c>
      <c r="C1085" s="167" t="s">
        <v>11</v>
      </c>
      <c r="D1085" s="167" t="s">
        <v>11</v>
      </c>
      <c r="E1085" s="409">
        <v>8101344250</v>
      </c>
      <c r="F1085" s="419">
        <v>57600</v>
      </c>
      <c r="G1085" s="420"/>
      <c r="H1085" s="418"/>
      <c r="I1085" s="421"/>
      <c r="J1085" s="289"/>
    </row>
    <row r="1086" spans="1:10" s="272" customFormat="1" x14ac:dyDescent="0.4">
      <c r="A1086" s="140"/>
      <c r="B1086" s="142"/>
      <c r="C1086" s="167" t="s">
        <v>11</v>
      </c>
      <c r="D1086" s="167" t="s">
        <v>11</v>
      </c>
      <c r="E1086" s="409">
        <v>8101507164</v>
      </c>
      <c r="F1086" s="419">
        <v>50000</v>
      </c>
      <c r="G1086" s="420"/>
      <c r="H1086" s="418"/>
      <c r="I1086" s="421"/>
      <c r="J1086" s="289"/>
    </row>
    <row r="1087" spans="1:10" s="272" customFormat="1" x14ac:dyDescent="0.4">
      <c r="A1087" s="140"/>
      <c r="B1087" s="142"/>
      <c r="C1087" s="167" t="s">
        <v>11</v>
      </c>
      <c r="D1087" s="167" t="s">
        <v>11</v>
      </c>
      <c r="E1087" s="409">
        <v>8101507165</v>
      </c>
      <c r="F1087" s="419">
        <v>40300</v>
      </c>
      <c r="G1087" s="420"/>
      <c r="H1087" s="418"/>
      <c r="I1087" s="421"/>
      <c r="J1087" s="289"/>
    </row>
    <row r="1088" spans="1:10" s="272" customFormat="1" x14ac:dyDescent="0.4">
      <c r="A1088" s="140"/>
      <c r="B1088" s="142"/>
      <c r="C1088" s="167" t="s">
        <v>11</v>
      </c>
      <c r="D1088" s="167" t="s">
        <v>11</v>
      </c>
      <c r="E1088" s="409">
        <v>8101523136</v>
      </c>
      <c r="F1088" s="419">
        <v>21600</v>
      </c>
      <c r="G1088" s="420"/>
      <c r="H1088" s="418"/>
      <c r="I1088" s="421"/>
      <c r="J1088" s="289"/>
    </row>
    <row r="1089" spans="1:10" s="272" customFormat="1" x14ac:dyDescent="0.4">
      <c r="A1089" s="140"/>
      <c r="B1089" s="142">
        <v>243325</v>
      </c>
      <c r="C1089" s="167" t="s">
        <v>11</v>
      </c>
      <c r="D1089" s="167" t="s">
        <v>11</v>
      </c>
      <c r="E1089" s="409">
        <v>8101687188</v>
      </c>
      <c r="F1089" s="419">
        <v>97500</v>
      </c>
      <c r="G1089" s="420"/>
      <c r="H1089" s="418"/>
      <c r="I1089" s="421" t="s">
        <v>2401</v>
      </c>
      <c r="J1089" s="289"/>
    </row>
    <row r="1090" spans="1:10" s="272" customFormat="1" x14ac:dyDescent="0.4">
      <c r="A1090" s="140"/>
      <c r="B1090" s="142">
        <v>243354</v>
      </c>
      <c r="C1090" s="167" t="s">
        <v>11</v>
      </c>
      <c r="D1090" s="167" t="s">
        <v>11</v>
      </c>
      <c r="E1090" s="409">
        <v>8101865244</v>
      </c>
      <c r="F1090" s="419">
        <v>120000</v>
      </c>
      <c r="G1090" s="420"/>
      <c r="H1090" s="418"/>
      <c r="I1090" s="421" t="s">
        <v>2847</v>
      </c>
      <c r="J1090" s="289"/>
    </row>
    <row r="1091" spans="1:10" s="272" customFormat="1" x14ac:dyDescent="0.4">
      <c r="A1091" s="140"/>
      <c r="B1091" s="142"/>
      <c r="C1091" s="167" t="s">
        <v>11</v>
      </c>
      <c r="D1091" s="167" t="s">
        <v>11</v>
      </c>
      <c r="E1091" s="409">
        <v>8101964524</v>
      </c>
      <c r="F1091" s="419">
        <v>120000</v>
      </c>
      <c r="G1091" s="420"/>
      <c r="H1091" s="418"/>
      <c r="I1091" s="421" t="s">
        <v>2856</v>
      </c>
      <c r="J1091" s="289"/>
    </row>
    <row r="1092" spans="1:10" s="272" customFormat="1" x14ac:dyDescent="0.4">
      <c r="A1092" s="140"/>
      <c r="B1092" s="142">
        <v>243368</v>
      </c>
      <c r="C1092" s="167" t="s">
        <v>11</v>
      </c>
      <c r="D1092" s="167" t="s">
        <v>11</v>
      </c>
      <c r="E1092" s="409">
        <v>8101759359</v>
      </c>
      <c r="F1092" s="419">
        <v>84000</v>
      </c>
      <c r="G1092" s="420"/>
      <c r="H1092" s="418"/>
      <c r="I1092" s="421" t="s">
        <v>2940</v>
      </c>
      <c r="J1092" s="289"/>
    </row>
    <row r="1093" spans="1:10" s="272" customFormat="1" x14ac:dyDescent="0.4">
      <c r="A1093" s="140"/>
      <c r="B1093" s="142"/>
      <c r="C1093" s="167" t="s">
        <v>11</v>
      </c>
      <c r="D1093" s="167" t="s">
        <v>11</v>
      </c>
      <c r="E1093" s="409">
        <v>8101889162</v>
      </c>
      <c r="F1093" s="419">
        <v>81900</v>
      </c>
      <c r="G1093" s="420"/>
      <c r="H1093" s="418"/>
      <c r="I1093" s="421" t="s">
        <v>3001</v>
      </c>
      <c r="J1093" s="289"/>
    </row>
    <row r="1094" spans="1:10" s="272" customFormat="1" x14ac:dyDescent="0.4">
      <c r="A1094" s="140"/>
      <c r="B1094" s="142"/>
      <c r="C1094" s="167"/>
      <c r="D1094" s="167"/>
      <c r="E1094" s="409"/>
      <c r="F1094" s="419"/>
      <c r="G1094" s="420"/>
      <c r="H1094" s="418"/>
      <c r="I1094" s="421"/>
      <c r="J1094" s="289"/>
    </row>
    <row r="1095" spans="1:10" s="272" customFormat="1" x14ac:dyDescent="0.4">
      <c r="A1095" s="140">
        <v>60</v>
      </c>
      <c r="B1095" s="142">
        <v>242900</v>
      </c>
      <c r="C1095" s="243" t="s">
        <v>547</v>
      </c>
      <c r="D1095" s="167" t="s">
        <v>11</v>
      </c>
      <c r="E1095" s="414" t="s">
        <v>1489</v>
      </c>
      <c r="F1095" s="412">
        <v>10110</v>
      </c>
      <c r="G1095" s="413">
        <v>243270</v>
      </c>
      <c r="H1095" s="411" t="s">
        <v>1795</v>
      </c>
      <c r="I1095" s="415" t="s">
        <v>487</v>
      </c>
      <c r="J1095" s="289">
        <f>F1095+F1096</f>
        <v>13710</v>
      </c>
    </row>
    <row r="1096" spans="1:10" s="128" customFormat="1" x14ac:dyDescent="0.4">
      <c r="A1096" s="167"/>
      <c r="B1096" s="277"/>
      <c r="C1096" s="167" t="s">
        <v>11</v>
      </c>
      <c r="D1096" s="167" t="s">
        <v>11</v>
      </c>
      <c r="E1096" s="414" t="s">
        <v>1535</v>
      </c>
      <c r="F1096" s="412">
        <v>3600</v>
      </c>
      <c r="G1096" s="549" t="s">
        <v>11</v>
      </c>
      <c r="H1096" s="549" t="s">
        <v>11</v>
      </c>
      <c r="I1096" s="549" t="s">
        <v>11</v>
      </c>
      <c r="J1096" s="166"/>
    </row>
    <row r="1097" spans="1:10" s="128" customFormat="1" x14ac:dyDescent="0.4">
      <c r="A1097" s="167"/>
      <c r="B1097" s="277">
        <v>243325</v>
      </c>
      <c r="C1097" s="167" t="s">
        <v>11</v>
      </c>
      <c r="D1097" s="167" t="s">
        <v>11</v>
      </c>
      <c r="E1097" s="546" t="s">
        <v>2421</v>
      </c>
      <c r="F1097" s="575">
        <v>13480</v>
      </c>
      <c r="G1097" s="576"/>
      <c r="H1097" s="548"/>
      <c r="I1097" s="582"/>
      <c r="J1097" s="166"/>
    </row>
    <row r="1098" spans="1:10" s="128" customFormat="1" x14ac:dyDescent="0.4">
      <c r="A1098" s="167"/>
      <c r="B1098" s="277"/>
      <c r="C1098" s="167" t="s">
        <v>11</v>
      </c>
      <c r="D1098" s="167" t="s">
        <v>11</v>
      </c>
      <c r="E1098" s="546"/>
      <c r="F1098" s="575"/>
      <c r="G1098" s="576"/>
      <c r="H1098" s="548"/>
      <c r="I1098" s="582"/>
      <c r="J1098" s="166"/>
    </row>
    <row r="1099" spans="1:10" s="128" customFormat="1" x14ac:dyDescent="0.4">
      <c r="A1099" s="167"/>
      <c r="B1099" s="277"/>
      <c r="C1099" s="167"/>
      <c r="D1099" s="167"/>
      <c r="E1099" s="546"/>
      <c r="F1099" s="575"/>
      <c r="G1099" s="576"/>
      <c r="H1099" s="548"/>
      <c r="I1099" s="582"/>
      <c r="J1099" s="166"/>
    </row>
    <row r="1100" spans="1:10" s="293" customFormat="1" x14ac:dyDescent="0.4">
      <c r="A1100" s="137">
        <v>61</v>
      </c>
      <c r="B1100" s="136">
        <v>243172</v>
      </c>
      <c r="C1100" s="137" t="s">
        <v>416</v>
      </c>
      <c r="D1100" s="137" t="s">
        <v>11</v>
      </c>
      <c r="E1100" s="577">
        <v>9110271308</v>
      </c>
      <c r="F1100" s="578">
        <v>15664.8</v>
      </c>
      <c r="G1100" s="585">
        <v>243206</v>
      </c>
      <c r="H1100" s="549">
        <v>52410601</v>
      </c>
      <c r="I1100" s="586" t="s">
        <v>487</v>
      </c>
      <c r="J1100" s="292">
        <f>F1100+F1101+F1102+F1103+F1104+F1105+F1106+F1107+F1108+F1109+F1110+F1111+F1112+F1113+F1114+F1115+F1116+F1117+F1118+F1119+F1120+F1121+F1122+F1123+F1124+F1125+F1126+F1127+F1128</f>
        <v>521688.2</v>
      </c>
    </row>
    <row r="1101" spans="1:10" s="293" customFormat="1" x14ac:dyDescent="0.4">
      <c r="A1101" s="137"/>
      <c r="B1101" s="136"/>
      <c r="C1101" s="137" t="s">
        <v>11</v>
      </c>
      <c r="D1101" s="137" t="s">
        <v>11</v>
      </c>
      <c r="E1101" s="577">
        <v>9110274444</v>
      </c>
      <c r="F1101" s="578">
        <v>15000</v>
      </c>
      <c r="G1101" s="551" t="s">
        <v>11</v>
      </c>
      <c r="H1101" s="549" t="s">
        <v>11</v>
      </c>
      <c r="I1101" s="551" t="s">
        <v>11</v>
      </c>
      <c r="J1101" s="292"/>
    </row>
    <row r="1102" spans="1:10" s="293" customFormat="1" x14ac:dyDescent="0.4">
      <c r="A1102" s="137"/>
      <c r="B1102" s="136"/>
      <c r="C1102" s="137" t="s">
        <v>11</v>
      </c>
      <c r="D1102" s="137" t="s">
        <v>11</v>
      </c>
      <c r="E1102" s="577">
        <v>9110280358</v>
      </c>
      <c r="F1102" s="578">
        <v>11754</v>
      </c>
      <c r="G1102" s="551" t="s">
        <v>11</v>
      </c>
      <c r="H1102" s="549" t="s">
        <v>11</v>
      </c>
      <c r="I1102" s="551" t="s">
        <v>11</v>
      </c>
      <c r="J1102" s="292"/>
    </row>
    <row r="1103" spans="1:10" s="293" customFormat="1" x14ac:dyDescent="0.4">
      <c r="A1103" s="137"/>
      <c r="B1103" s="136"/>
      <c r="C1103" s="137" t="s">
        <v>11</v>
      </c>
      <c r="D1103" s="137" t="s">
        <v>11</v>
      </c>
      <c r="E1103" s="577">
        <v>9110292231</v>
      </c>
      <c r="F1103" s="578">
        <v>9750</v>
      </c>
      <c r="G1103" s="551" t="s">
        <v>11</v>
      </c>
      <c r="H1103" s="549" t="s">
        <v>11</v>
      </c>
      <c r="I1103" s="551" t="s">
        <v>11</v>
      </c>
      <c r="J1103" s="292"/>
    </row>
    <row r="1104" spans="1:10" s="293" customFormat="1" x14ac:dyDescent="0.4">
      <c r="A1104" s="137"/>
      <c r="B1104" s="136"/>
      <c r="C1104" s="137" t="s">
        <v>11</v>
      </c>
      <c r="D1104" s="137" t="s">
        <v>11</v>
      </c>
      <c r="E1104" s="577">
        <v>9110293413</v>
      </c>
      <c r="F1104" s="578">
        <v>98900</v>
      </c>
      <c r="G1104" s="551" t="s">
        <v>11</v>
      </c>
      <c r="H1104" s="549" t="s">
        <v>11</v>
      </c>
      <c r="I1104" s="551" t="s">
        <v>11</v>
      </c>
      <c r="J1104" s="292"/>
    </row>
    <row r="1105" spans="1:10" s="293" customFormat="1" x14ac:dyDescent="0.4">
      <c r="A1105" s="137"/>
      <c r="B1105" s="136"/>
      <c r="C1105" s="137" t="s">
        <v>11</v>
      </c>
      <c r="D1105" s="137" t="s">
        <v>11</v>
      </c>
      <c r="E1105" s="577">
        <v>9110312118</v>
      </c>
      <c r="F1105" s="578">
        <v>19581</v>
      </c>
      <c r="G1105" s="551" t="s">
        <v>11</v>
      </c>
      <c r="H1105" s="549" t="s">
        <v>11</v>
      </c>
      <c r="I1105" s="551" t="s">
        <v>11</v>
      </c>
      <c r="J1105" s="292"/>
    </row>
    <row r="1106" spans="1:10" s="293" customFormat="1" x14ac:dyDescent="0.4">
      <c r="A1106" s="137"/>
      <c r="B1106" s="136"/>
      <c r="C1106" s="137" t="s">
        <v>11</v>
      </c>
      <c r="D1106" s="137" t="s">
        <v>11</v>
      </c>
      <c r="E1106" s="577">
        <v>9110309986</v>
      </c>
      <c r="F1106" s="578">
        <v>7000</v>
      </c>
      <c r="G1106" s="551" t="s">
        <v>11</v>
      </c>
      <c r="H1106" s="549" t="s">
        <v>11</v>
      </c>
      <c r="I1106" s="551" t="s">
        <v>11</v>
      </c>
      <c r="J1106" s="292"/>
    </row>
    <row r="1107" spans="1:10" s="293" customFormat="1" x14ac:dyDescent="0.4">
      <c r="A1107" s="137"/>
      <c r="B1107" s="136"/>
      <c r="C1107" s="137" t="s">
        <v>11</v>
      </c>
      <c r="D1107" s="137" t="s">
        <v>11</v>
      </c>
      <c r="E1107" s="577">
        <v>9110313215</v>
      </c>
      <c r="F1107" s="578">
        <v>11200</v>
      </c>
      <c r="G1107" s="551" t="s">
        <v>11</v>
      </c>
      <c r="H1107" s="549" t="s">
        <v>11</v>
      </c>
      <c r="I1107" s="551" t="s">
        <v>11</v>
      </c>
      <c r="J1107" s="292"/>
    </row>
    <row r="1108" spans="1:10" s="293" customFormat="1" x14ac:dyDescent="0.4">
      <c r="A1108" s="137"/>
      <c r="B1108" s="136"/>
      <c r="C1108" s="137" t="s">
        <v>11</v>
      </c>
      <c r="D1108" s="137" t="s">
        <v>11</v>
      </c>
      <c r="E1108" s="577">
        <v>9110315980</v>
      </c>
      <c r="F1108" s="578">
        <v>2220.25</v>
      </c>
      <c r="G1108" s="551" t="s">
        <v>11</v>
      </c>
      <c r="H1108" s="549" t="s">
        <v>11</v>
      </c>
      <c r="I1108" s="551" t="s">
        <v>11</v>
      </c>
      <c r="J1108" s="292"/>
    </row>
    <row r="1109" spans="1:10" s="293" customFormat="1" x14ac:dyDescent="0.4">
      <c r="A1109" s="137"/>
      <c r="B1109" s="136"/>
      <c r="C1109" s="137" t="s">
        <v>11</v>
      </c>
      <c r="D1109" s="137" t="s">
        <v>11</v>
      </c>
      <c r="E1109" s="577">
        <v>9110314716</v>
      </c>
      <c r="F1109" s="578">
        <v>9000</v>
      </c>
      <c r="G1109" s="551" t="s">
        <v>11</v>
      </c>
      <c r="H1109" s="549" t="s">
        <v>11</v>
      </c>
      <c r="I1109" s="551" t="s">
        <v>11</v>
      </c>
      <c r="J1109" s="292"/>
    </row>
    <row r="1110" spans="1:10" s="293" customFormat="1" x14ac:dyDescent="0.4">
      <c r="A1110" s="137"/>
      <c r="B1110" s="136"/>
      <c r="C1110" s="137" t="s">
        <v>11</v>
      </c>
      <c r="D1110" s="137" t="s">
        <v>11</v>
      </c>
      <c r="E1110" s="577">
        <v>9110317624</v>
      </c>
      <c r="F1110" s="578">
        <v>3900</v>
      </c>
      <c r="G1110" s="551" t="s">
        <v>11</v>
      </c>
      <c r="H1110" s="549" t="s">
        <v>11</v>
      </c>
      <c r="I1110" s="551" t="s">
        <v>11</v>
      </c>
      <c r="J1110" s="292"/>
    </row>
    <row r="1111" spans="1:10" s="293" customFormat="1" x14ac:dyDescent="0.4">
      <c r="A1111" s="137"/>
      <c r="B1111" s="136"/>
      <c r="C1111" s="137" t="s">
        <v>11</v>
      </c>
      <c r="D1111" s="137" t="s">
        <v>11</v>
      </c>
      <c r="E1111" s="577">
        <v>9110319405</v>
      </c>
      <c r="F1111" s="578">
        <v>8550</v>
      </c>
      <c r="G1111" s="551" t="s">
        <v>11</v>
      </c>
      <c r="H1111" s="549" t="s">
        <v>11</v>
      </c>
      <c r="I1111" s="551" t="s">
        <v>11</v>
      </c>
      <c r="J1111" s="292"/>
    </row>
    <row r="1112" spans="1:10" s="293" customFormat="1" x14ac:dyDescent="0.4">
      <c r="A1112" s="137"/>
      <c r="B1112" s="136"/>
      <c r="C1112" s="137" t="s">
        <v>11</v>
      </c>
      <c r="D1112" s="137" t="s">
        <v>11</v>
      </c>
      <c r="E1112" s="577">
        <v>9110300626</v>
      </c>
      <c r="F1112" s="578">
        <v>2600</v>
      </c>
      <c r="G1112" s="551" t="s">
        <v>11</v>
      </c>
      <c r="H1112" s="549" t="s">
        <v>11</v>
      </c>
      <c r="I1112" s="551" t="s">
        <v>11</v>
      </c>
      <c r="J1112" s="292"/>
    </row>
    <row r="1113" spans="1:10" s="293" customFormat="1" x14ac:dyDescent="0.4">
      <c r="A1113" s="137"/>
      <c r="B1113" s="136"/>
      <c r="C1113" s="137" t="s">
        <v>11</v>
      </c>
      <c r="D1113" s="137" t="s">
        <v>11</v>
      </c>
      <c r="E1113" s="577">
        <v>9110296670</v>
      </c>
      <c r="F1113" s="578">
        <v>15000</v>
      </c>
      <c r="G1113" s="551" t="s">
        <v>11</v>
      </c>
      <c r="H1113" s="549" t="s">
        <v>11</v>
      </c>
      <c r="I1113" s="551" t="s">
        <v>11</v>
      </c>
      <c r="J1113" s="292"/>
    </row>
    <row r="1114" spans="1:10" s="293" customFormat="1" x14ac:dyDescent="0.4">
      <c r="A1114" s="137"/>
      <c r="B1114" s="136"/>
      <c r="C1114" s="137" t="s">
        <v>11</v>
      </c>
      <c r="D1114" s="137" t="s">
        <v>11</v>
      </c>
      <c r="E1114" s="577">
        <v>9110304564</v>
      </c>
      <c r="F1114" s="578">
        <v>49450</v>
      </c>
      <c r="G1114" s="551" t="s">
        <v>11</v>
      </c>
      <c r="H1114" s="549" t="s">
        <v>11</v>
      </c>
      <c r="I1114" s="551" t="s">
        <v>11</v>
      </c>
      <c r="J1114" s="292"/>
    </row>
    <row r="1115" spans="1:10" s="293" customFormat="1" x14ac:dyDescent="0.4">
      <c r="A1115" s="137"/>
      <c r="B1115" s="136"/>
      <c r="C1115" s="137" t="s">
        <v>11</v>
      </c>
      <c r="D1115" s="137" t="s">
        <v>11</v>
      </c>
      <c r="E1115" s="577">
        <v>9110290128</v>
      </c>
      <c r="F1115" s="578">
        <v>27413</v>
      </c>
      <c r="G1115" s="551" t="s">
        <v>11</v>
      </c>
      <c r="H1115" s="549" t="s">
        <v>11</v>
      </c>
      <c r="I1115" s="551" t="s">
        <v>11</v>
      </c>
      <c r="J1115" s="292"/>
    </row>
    <row r="1116" spans="1:10" s="293" customFormat="1" x14ac:dyDescent="0.4">
      <c r="A1116" s="137"/>
      <c r="B1116" s="136"/>
      <c r="C1116" s="137" t="s">
        <v>11</v>
      </c>
      <c r="D1116" s="137" t="s">
        <v>11</v>
      </c>
      <c r="E1116" s="577">
        <v>9110290921</v>
      </c>
      <c r="F1116" s="578">
        <v>12000</v>
      </c>
      <c r="G1116" s="551" t="s">
        <v>11</v>
      </c>
      <c r="H1116" s="549" t="s">
        <v>11</v>
      </c>
      <c r="I1116" s="551" t="s">
        <v>11</v>
      </c>
      <c r="J1116" s="292"/>
    </row>
    <row r="1117" spans="1:10" s="293" customFormat="1" x14ac:dyDescent="0.4">
      <c r="A1117" s="137"/>
      <c r="B1117" s="136"/>
      <c r="C1117" s="137" t="s">
        <v>11</v>
      </c>
      <c r="D1117" s="137" t="s">
        <v>11</v>
      </c>
      <c r="E1117" s="577">
        <v>9110322306</v>
      </c>
      <c r="F1117" s="578">
        <v>11101.25</v>
      </c>
      <c r="G1117" s="551" t="s">
        <v>11</v>
      </c>
      <c r="H1117" s="549" t="s">
        <v>11</v>
      </c>
      <c r="I1117" s="551" t="s">
        <v>11</v>
      </c>
      <c r="J1117" s="292"/>
    </row>
    <row r="1118" spans="1:10" s="293" customFormat="1" x14ac:dyDescent="0.4">
      <c r="A1118" s="137"/>
      <c r="B1118" s="136"/>
      <c r="C1118" s="137" t="s">
        <v>11</v>
      </c>
      <c r="D1118" s="137" t="s">
        <v>11</v>
      </c>
      <c r="E1118" s="577">
        <v>9110321024</v>
      </c>
      <c r="F1118" s="578">
        <v>9750</v>
      </c>
      <c r="G1118" s="551" t="s">
        <v>11</v>
      </c>
      <c r="H1118" s="549" t="s">
        <v>11</v>
      </c>
      <c r="I1118" s="551" t="s">
        <v>11</v>
      </c>
      <c r="J1118" s="292"/>
    </row>
    <row r="1119" spans="1:10" s="133" customFormat="1" x14ac:dyDescent="0.4">
      <c r="A1119" s="273"/>
      <c r="B1119" s="273"/>
      <c r="C1119" s="137" t="s">
        <v>11</v>
      </c>
      <c r="D1119" s="137" t="s">
        <v>11</v>
      </c>
      <c r="E1119" s="549" t="s">
        <v>412</v>
      </c>
      <c r="F1119" s="578">
        <v>13800</v>
      </c>
      <c r="G1119" s="551" t="s">
        <v>11</v>
      </c>
      <c r="H1119" s="549" t="s">
        <v>11</v>
      </c>
      <c r="I1119" s="551" t="s">
        <v>11</v>
      </c>
      <c r="J1119" s="285"/>
    </row>
    <row r="1120" spans="1:10" s="293" customFormat="1" x14ac:dyDescent="0.4">
      <c r="A1120" s="137"/>
      <c r="B1120" s="136"/>
      <c r="C1120" s="137" t="s">
        <v>11</v>
      </c>
      <c r="D1120" s="137" t="s">
        <v>11</v>
      </c>
      <c r="E1120" s="549" t="s">
        <v>413</v>
      </c>
      <c r="F1120" s="578">
        <v>27413.4</v>
      </c>
      <c r="G1120" s="551" t="s">
        <v>11</v>
      </c>
      <c r="H1120" s="549" t="s">
        <v>11</v>
      </c>
      <c r="I1120" s="551" t="s">
        <v>11</v>
      </c>
      <c r="J1120" s="292"/>
    </row>
    <row r="1121" spans="1:10" s="272" customFormat="1" x14ac:dyDescent="0.4">
      <c r="A1121" s="140"/>
      <c r="B1121" s="142">
        <v>243172</v>
      </c>
      <c r="C1121" s="140" t="s">
        <v>11</v>
      </c>
      <c r="D1121" s="140" t="s">
        <v>11</v>
      </c>
      <c r="E1121" s="549" t="s">
        <v>444</v>
      </c>
      <c r="F1121" s="578">
        <v>13800</v>
      </c>
      <c r="G1121" s="551" t="s">
        <v>11</v>
      </c>
      <c r="H1121" s="549" t="s">
        <v>11</v>
      </c>
      <c r="I1121" s="551" t="s">
        <v>11</v>
      </c>
      <c r="J1121" s="289"/>
    </row>
    <row r="1122" spans="1:10" s="272" customFormat="1" x14ac:dyDescent="0.4">
      <c r="A1122" s="140"/>
      <c r="B1122" s="142"/>
      <c r="C1122" s="140" t="s">
        <v>11</v>
      </c>
      <c r="D1122" s="140" t="s">
        <v>11</v>
      </c>
      <c r="E1122" s="549" t="s">
        <v>518</v>
      </c>
      <c r="F1122" s="578">
        <v>26400</v>
      </c>
      <c r="G1122" s="551" t="s">
        <v>11</v>
      </c>
      <c r="H1122" s="549" t="s">
        <v>11</v>
      </c>
      <c r="I1122" s="551" t="s">
        <v>11</v>
      </c>
      <c r="J1122" s="289"/>
    </row>
    <row r="1123" spans="1:10" s="272" customFormat="1" x14ac:dyDescent="0.4">
      <c r="A1123" s="140"/>
      <c r="B1123" s="142"/>
      <c r="C1123" s="140" t="s">
        <v>11</v>
      </c>
      <c r="D1123" s="140" t="s">
        <v>11</v>
      </c>
      <c r="E1123" s="549" t="s">
        <v>519</v>
      </c>
      <c r="F1123" s="578">
        <v>3900</v>
      </c>
      <c r="G1123" s="551" t="s">
        <v>11</v>
      </c>
      <c r="H1123" s="549" t="s">
        <v>11</v>
      </c>
      <c r="I1123" s="551" t="s">
        <v>11</v>
      </c>
      <c r="J1123" s="289"/>
    </row>
    <row r="1124" spans="1:10" s="272" customFormat="1" x14ac:dyDescent="0.4">
      <c r="A1124" s="140"/>
      <c r="B1124" s="142"/>
      <c r="C1124" s="140" t="s">
        <v>11</v>
      </c>
      <c r="D1124" s="140" t="s">
        <v>11</v>
      </c>
      <c r="E1124" s="549" t="s">
        <v>520</v>
      </c>
      <c r="F1124" s="578">
        <v>12000</v>
      </c>
      <c r="G1124" s="551" t="s">
        <v>11</v>
      </c>
      <c r="H1124" s="549" t="s">
        <v>11</v>
      </c>
      <c r="I1124" s="551" t="s">
        <v>11</v>
      </c>
      <c r="J1124" s="289"/>
    </row>
    <row r="1125" spans="1:10" s="272" customFormat="1" x14ac:dyDescent="0.4">
      <c r="A1125" s="140"/>
      <c r="B1125" s="142"/>
      <c r="C1125" s="140" t="s">
        <v>11</v>
      </c>
      <c r="D1125" s="140" t="s">
        <v>11</v>
      </c>
      <c r="E1125" s="549" t="s">
        <v>521</v>
      </c>
      <c r="F1125" s="578">
        <v>58850</v>
      </c>
      <c r="G1125" s="551" t="s">
        <v>11</v>
      </c>
      <c r="H1125" s="549" t="s">
        <v>11</v>
      </c>
      <c r="I1125" s="551" t="s">
        <v>11</v>
      </c>
      <c r="J1125" s="289"/>
    </row>
    <row r="1126" spans="1:10" s="272" customFormat="1" x14ac:dyDescent="0.4">
      <c r="A1126" s="140"/>
      <c r="B1126" s="142"/>
      <c r="C1126" s="140" t="s">
        <v>11</v>
      </c>
      <c r="D1126" s="140" t="s">
        <v>11</v>
      </c>
      <c r="E1126" s="549" t="s">
        <v>522</v>
      </c>
      <c r="F1126" s="578">
        <v>6000</v>
      </c>
      <c r="G1126" s="551" t="s">
        <v>11</v>
      </c>
      <c r="H1126" s="549" t="s">
        <v>11</v>
      </c>
      <c r="I1126" s="551" t="s">
        <v>11</v>
      </c>
      <c r="J1126" s="289"/>
    </row>
    <row r="1127" spans="1:10" s="272" customFormat="1" x14ac:dyDescent="0.4">
      <c r="A1127" s="140"/>
      <c r="B1127" s="142"/>
      <c r="C1127" s="140" t="s">
        <v>11</v>
      </c>
      <c r="D1127" s="140" t="s">
        <v>11</v>
      </c>
      <c r="E1127" s="549" t="s">
        <v>523</v>
      </c>
      <c r="F1127" s="578">
        <v>9790.5</v>
      </c>
      <c r="G1127" s="551" t="s">
        <v>11</v>
      </c>
      <c r="H1127" s="549" t="s">
        <v>11</v>
      </c>
      <c r="I1127" s="551" t="s">
        <v>11</v>
      </c>
      <c r="J1127" s="289"/>
    </row>
    <row r="1128" spans="1:10" s="272" customFormat="1" x14ac:dyDescent="0.4">
      <c r="A1128" s="140"/>
      <c r="B1128" s="142"/>
      <c r="C1128" s="140" t="s">
        <v>11</v>
      </c>
      <c r="D1128" s="140" t="s">
        <v>11</v>
      </c>
      <c r="E1128" s="549" t="s">
        <v>524</v>
      </c>
      <c r="F1128" s="578">
        <v>9900</v>
      </c>
      <c r="G1128" s="551" t="s">
        <v>11</v>
      </c>
      <c r="H1128" s="549" t="s">
        <v>11</v>
      </c>
      <c r="I1128" s="551" t="s">
        <v>11</v>
      </c>
      <c r="J1128" s="289"/>
    </row>
    <row r="1129" spans="1:10" s="272" customFormat="1" x14ac:dyDescent="0.4">
      <c r="A1129" s="140"/>
      <c r="B1129" s="142">
        <v>243229</v>
      </c>
      <c r="C1129" s="140" t="s">
        <v>11</v>
      </c>
      <c r="D1129" s="140" t="s">
        <v>11</v>
      </c>
      <c r="E1129" s="418" t="s">
        <v>1029</v>
      </c>
      <c r="F1129" s="419">
        <v>25454</v>
      </c>
      <c r="G1129" s="420"/>
      <c r="H1129" s="418"/>
      <c r="I1129" s="421"/>
      <c r="J1129" s="289"/>
    </row>
    <row r="1130" spans="1:10" s="272" customFormat="1" x14ac:dyDescent="0.4">
      <c r="A1130" s="140"/>
      <c r="B1130" s="142"/>
      <c r="C1130" s="140" t="s">
        <v>11</v>
      </c>
      <c r="D1130" s="140" t="s">
        <v>11</v>
      </c>
      <c r="E1130" s="418" t="s">
        <v>1031</v>
      </c>
      <c r="F1130" s="419">
        <v>7125</v>
      </c>
      <c r="G1130" s="420"/>
      <c r="H1130" s="418"/>
      <c r="I1130" s="421"/>
      <c r="J1130" s="289"/>
    </row>
    <row r="1131" spans="1:10" s="272" customFormat="1" x14ac:dyDescent="0.4">
      <c r="A1131" s="140"/>
      <c r="B1131" s="142"/>
      <c r="C1131" s="140" t="s">
        <v>11</v>
      </c>
      <c r="D1131" s="140" t="s">
        <v>11</v>
      </c>
      <c r="E1131" s="418" t="s">
        <v>1037</v>
      </c>
      <c r="F1131" s="419">
        <v>11400</v>
      </c>
      <c r="G1131" s="420"/>
      <c r="H1131" s="418"/>
      <c r="I1131" s="421"/>
      <c r="J1131" s="289"/>
    </row>
    <row r="1132" spans="1:10" s="272" customFormat="1" x14ac:dyDescent="0.4">
      <c r="A1132" s="140"/>
      <c r="B1132" s="142"/>
      <c r="C1132" s="140" t="s">
        <v>11</v>
      </c>
      <c r="D1132" s="140" t="s">
        <v>11</v>
      </c>
      <c r="E1132" s="418" t="s">
        <v>1090</v>
      </c>
      <c r="F1132" s="419">
        <v>15664.8</v>
      </c>
      <c r="G1132" s="420"/>
      <c r="H1132" s="418"/>
      <c r="I1132" s="421"/>
      <c r="J1132" s="289"/>
    </row>
    <row r="1133" spans="1:10" s="272" customFormat="1" x14ac:dyDescent="0.4">
      <c r="A1133" s="140"/>
      <c r="B1133" s="142">
        <v>243250</v>
      </c>
      <c r="C1133" s="140" t="s">
        <v>11</v>
      </c>
      <c r="D1133" s="140" t="s">
        <v>11</v>
      </c>
      <c r="E1133" s="418" t="s">
        <v>1341</v>
      </c>
      <c r="F1133" s="419">
        <v>82390</v>
      </c>
      <c r="G1133" s="420"/>
      <c r="H1133" s="418"/>
      <c r="I1133" s="421"/>
      <c r="J1133" s="289"/>
    </row>
    <row r="1134" spans="1:10" s="272" customFormat="1" x14ac:dyDescent="0.4">
      <c r="A1134" s="140"/>
      <c r="B1134" s="142"/>
      <c r="C1134" s="140" t="s">
        <v>11</v>
      </c>
      <c r="D1134" s="140" t="s">
        <v>11</v>
      </c>
      <c r="E1134" s="418" t="s">
        <v>1358</v>
      </c>
      <c r="F1134" s="419">
        <v>15664.8</v>
      </c>
      <c r="G1134" s="420"/>
      <c r="H1134" s="418"/>
      <c r="I1134" s="421"/>
      <c r="J1134" s="289"/>
    </row>
    <row r="1135" spans="1:10" s="272" customFormat="1" x14ac:dyDescent="0.4">
      <c r="A1135" s="140"/>
      <c r="B1135" s="142">
        <v>242900</v>
      </c>
      <c r="C1135" s="140" t="s">
        <v>11</v>
      </c>
      <c r="D1135" s="140" t="s">
        <v>11</v>
      </c>
      <c r="E1135" s="418" t="s">
        <v>1490</v>
      </c>
      <c r="F1135" s="419">
        <v>1950</v>
      </c>
      <c r="G1135" s="420"/>
      <c r="H1135" s="418"/>
      <c r="I1135" s="421"/>
      <c r="J1135" s="289"/>
    </row>
    <row r="1136" spans="1:10" s="272" customFormat="1" x14ac:dyDescent="0.4">
      <c r="A1136" s="140"/>
      <c r="B1136" s="142"/>
      <c r="C1136" s="140" t="s">
        <v>11</v>
      </c>
      <c r="D1136" s="140" t="s">
        <v>11</v>
      </c>
      <c r="E1136" s="418" t="s">
        <v>1491</v>
      </c>
      <c r="F1136" s="419">
        <v>15000</v>
      </c>
      <c r="G1136" s="420"/>
      <c r="H1136" s="418"/>
      <c r="I1136" s="421"/>
      <c r="J1136" s="289"/>
    </row>
    <row r="1137" spans="1:10" s="272" customFormat="1" x14ac:dyDescent="0.4">
      <c r="A1137" s="140"/>
      <c r="B1137" s="142"/>
      <c r="C1137" s="140" t="s">
        <v>11</v>
      </c>
      <c r="D1137" s="140" t="s">
        <v>11</v>
      </c>
      <c r="E1137" s="418" t="s">
        <v>1526</v>
      </c>
      <c r="F1137" s="419">
        <v>16100</v>
      </c>
      <c r="G1137" s="420"/>
      <c r="H1137" s="418"/>
      <c r="I1137" s="421"/>
      <c r="J1137" s="289"/>
    </row>
    <row r="1138" spans="1:10" s="272" customFormat="1" x14ac:dyDescent="0.4">
      <c r="A1138" s="140"/>
      <c r="B1138" s="142"/>
      <c r="C1138" s="140" t="s">
        <v>11</v>
      </c>
      <c r="D1138" s="140" t="s">
        <v>11</v>
      </c>
      <c r="E1138" s="418" t="s">
        <v>1548</v>
      </c>
      <c r="F1138" s="419">
        <v>70620</v>
      </c>
      <c r="G1138" s="420"/>
      <c r="H1138" s="418"/>
      <c r="I1138" s="421"/>
      <c r="J1138" s="289"/>
    </row>
    <row r="1139" spans="1:10" s="272" customFormat="1" x14ac:dyDescent="0.4">
      <c r="A1139" s="140"/>
      <c r="B1139" s="142"/>
      <c r="C1139" s="140" t="s">
        <v>11</v>
      </c>
      <c r="D1139" s="140" t="s">
        <v>11</v>
      </c>
      <c r="E1139" s="418" t="s">
        <v>1574</v>
      </c>
      <c r="F1139" s="419">
        <v>10500</v>
      </c>
      <c r="G1139" s="420"/>
      <c r="H1139" s="418"/>
      <c r="I1139" s="421"/>
      <c r="J1139" s="289"/>
    </row>
    <row r="1140" spans="1:10" s="272" customFormat="1" x14ac:dyDescent="0.4">
      <c r="A1140" s="140"/>
      <c r="B1140" s="142"/>
      <c r="C1140" s="140" t="s">
        <v>11</v>
      </c>
      <c r="D1140" s="140" t="s">
        <v>11</v>
      </c>
      <c r="E1140" s="418" t="s">
        <v>1807</v>
      </c>
      <c r="F1140" s="419">
        <v>8550</v>
      </c>
      <c r="G1140" s="420"/>
      <c r="H1140" s="418"/>
      <c r="I1140" s="421"/>
      <c r="J1140" s="289"/>
    </row>
    <row r="1141" spans="1:10" s="272" customFormat="1" x14ac:dyDescent="0.4">
      <c r="A1141" s="140"/>
      <c r="B1141" s="142">
        <v>243286</v>
      </c>
      <c r="C1141" s="140" t="s">
        <v>11</v>
      </c>
      <c r="D1141" s="140" t="s">
        <v>11</v>
      </c>
      <c r="E1141" s="545" t="s">
        <v>2039</v>
      </c>
      <c r="F1141" s="564">
        <v>11200</v>
      </c>
      <c r="G1141" s="574">
        <v>243327</v>
      </c>
      <c r="H1141" s="545" t="s">
        <v>2547</v>
      </c>
      <c r="I1141" s="562" t="s">
        <v>487</v>
      </c>
      <c r="J1141" s="289"/>
    </row>
    <row r="1142" spans="1:10" s="272" customFormat="1" x14ac:dyDescent="0.4">
      <c r="A1142" s="140"/>
      <c r="B1142" s="142">
        <v>243325</v>
      </c>
      <c r="C1142" s="140" t="s">
        <v>11</v>
      </c>
      <c r="D1142" s="140" t="s">
        <v>11</v>
      </c>
      <c r="E1142" s="545" t="s">
        <v>2415</v>
      </c>
      <c r="F1142" s="564">
        <v>11400</v>
      </c>
      <c r="G1142" s="542" t="s">
        <v>11</v>
      </c>
      <c r="H1142" s="545" t="s">
        <v>11</v>
      </c>
      <c r="I1142" s="542" t="s">
        <v>11</v>
      </c>
      <c r="J1142" s="289"/>
    </row>
    <row r="1143" spans="1:10" s="272" customFormat="1" x14ac:dyDescent="0.4">
      <c r="A1143" s="140"/>
      <c r="B1143" s="142"/>
      <c r="C1143" s="140" t="s">
        <v>11</v>
      </c>
      <c r="D1143" s="140" t="s">
        <v>11</v>
      </c>
      <c r="E1143" s="545" t="s">
        <v>2416</v>
      </c>
      <c r="F1143" s="564">
        <v>5200</v>
      </c>
      <c r="G1143" s="542" t="s">
        <v>11</v>
      </c>
      <c r="H1143" s="545" t="s">
        <v>11</v>
      </c>
      <c r="I1143" s="542" t="s">
        <v>11</v>
      </c>
      <c r="J1143" s="289"/>
    </row>
    <row r="1144" spans="1:10" s="272" customFormat="1" x14ac:dyDescent="0.4">
      <c r="A1144" s="140"/>
      <c r="B1144" s="142">
        <v>243328</v>
      </c>
      <c r="C1144" s="140" t="s">
        <v>11</v>
      </c>
      <c r="D1144" s="140" t="s">
        <v>11</v>
      </c>
      <c r="E1144" s="418" t="s">
        <v>2485</v>
      </c>
      <c r="F1144" s="419">
        <v>82390</v>
      </c>
      <c r="G1144" s="420"/>
      <c r="H1144" s="418"/>
      <c r="I1144" s="421"/>
      <c r="J1144" s="289"/>
    </row>
    <row r="1145" spans="1:10" s="272" customFormat="1" x14ac:dyDescent="0.4">
      <c r="A1145" s="140"/>
      <c r="B1145" s="142">
        <v>243353</v>
      </c>
      <c r="C1145" s="140" t="s">
        <v>11</v>
      </c>
      <c r="D1145" s="140" t="s">
        <v>11</v>
      </c>
      <c r="E1145" s="418" t="s">
        <v>2815</v>
      </c>
      <c r="F1145" s="419">
        <v>98868</v>
      </c>
      <c r="G1145" s="420"/>
      <c r="H1145" s="418"/>
      <c r="I1145" s="421"/>
      <c r="J1145" s="289"/>
    </row>
    <row r="1146" spans="1:10" s="272" customFormat="1" x14ac:dyDescent="0.4">
      <c r="A1146" s="140"/>
      <c r="B1146" s="142"/>
      <c r="C1146" s="140" t="s">
        <v>11</v>
      </c>
      <c r="D1146" s="140" t="s">
        <v>11</v>
      </c>
      <c r="E1146" s="418" t="s">
        <v>2831</v>
      </c>
      <c r="F1146" s="419">
        <v>28950</v>
      </c>
      <c r="G1146" s="420"/>
      <c r="H1146" s="418"/>
      <c r="I1146" s="421"/>
      <c r="J1146" s="289"/>
    </row>
    <row r="1147" spans="1:10" s="272" customFormat="1" x14ac:dyDescent="0.4">
      <c r="A1147" s="140"/>
      <c r="B1147" s="142"/>
      <c r="C1147" s="140" t="s">
        <v>11</v>
      </c>
      <c r="D1147" s="140" t="s">
        <v>11</v>
      </c>
      <c r="E1147" s="418" t="s">
        <v>2836</v>
      </c>
      <c r="F1147" s="419">
        <v>33000</v>
      </c>
      <c r="G1147" s="420"/>
      <c r="H1147" s="418"/>
      <c r="I1147" s="421"/>
      <c r="J1147" s="289"/>
    </row>
    <row r="1148" spans="1:10" s="272" customFormat="1" x14ac:dyDescent="0.4">
      <c r="A1148" s="140"/>
      <c r="B1148" s="142"/>
      <c r="C1148" s="140" t="s">
        <v>11</v>
      </c>
      <c r="D1148" s="140" t="s">
        <v>11</v>
      </c>
      <c r="E1148" s="418" t="s">
        <v>2965</v>
      </c>
      <c r="F1148" s="419">
        <v>1280</v>
      </c>
      <c r="G1148" s="420"/>
      <c r="H1148" s="418"/>
      <c r="I1148" s="421"/>
      <c r="J1148" s="289"/>
    </row>
    <row r="1149" spans="1:10" s="272" customFormat="1" x14ac:dyDescent="0.4">
      <c r="A1149" s="140"/>
      <c r="B1149" s="142"/>
      <c r="C1149" s="140" t="s">
        <v>11</v>
      </c>
      <c r="D1149" s="140" t="s">
        <v>11</v>
      </c>
      <c r="E1149" s="418" t="s">
        <v>2966</v>
      </c>
      <c r="F1149" s="419">
        <v>1290</v>
      </c>
      <c r="G1149" s="420"/>
      <c r="H1149" s="418"/>
      <c r="I1149" s="421"/>
      <c r="J1149" s="289"/>
    </row>
    <row r="1150" spans="1:10" s="272" customFormat="1" x14ac:dyDescent="0.4">
      <c r="A1150" s="140"/>
      <c r="B1150" s="142"/>
      <c r="C1150" s="140" t="s">
        <v>11</v>
      </c>
      <c r="D1150" s="140" t="s">
        <v>11</v>
      </c>
      <c r="E1150" s="418" t="s">
        <v>2967</v>
      </c>
      <c r="F1150" s="419">
        <v>12000</v>
      </c>
      <c r="G1150" s="420"/>
      <c r="H1150" s="418"/>
      <c r="I1150" s="421"/>
      <c r="J1150" s="289"/>
    </row>
    <row r="1151" spans="1:10" s="272" customFormat="1" x14ac:dyDescent="0.4">
      <c r="A1151" s="140"/>
      <c r="B1151" s="142">
        <v>243375</v>
      </c>
      <c r="C1151" s="140" t="s">
        <v>11</v>
      </c>
      <c r="D1151" s="140" t="s">
        <v>11</v>
      </c>
      <c r="E1151" s="418" t="s">
        <v>3020</v>
      </c>
      <c r="F1151" s="419">
        <v>3000</v>
      </c>
      <c r="G1151" s="420"/>
      <c r="H1151" s="418"/>
      <c r="I1151" s="421"/>
      <c r="J1151" s="289"/>
    </row>
    <row r="1152" spans="1:10" s="272" customFormat="1" x14ac:dyDescent="0.4">
      <c r="A1152" s="140"/>
      <c r="B1152" s="142"/>
      <c r="C1152" s="140"/>
      <c r="D1152" s="140"/>
      <c r="E1152" s="418" t="s">
        <v>3022</v>
      </c>
      <c r="F1152" s="419">
        <v>9450</v>
      </c>
      <c r="G1152" s="420"/>
      <c r="H1152" s="418"/>
      <c r="I1152" s="421"/>
      <c r="J1152" s="289"/>
    </row>
    <row r="1153" spans="1:10" s="272" customFormat="1" x14ac:dyDescent="0.4">
      <c r="A1153" s="140"/>
      <c r="B1153" s="142"/>
      <c r="C1153" s="140"/>
      <c r="D1153" s="140"/>
      <c r="E1153" s="418" t="s">
        <v>3030</v>
      </c>
      <c r="F1153" s="419">
        <v>98670</v>
      </c>
      <c r="G1153" s="420"/>
      <c r="H1153" s="418"/>
      <c r="I1153" s="421"/>
      <c r="J1153" s="289"/>
    </row>
    <row r="1154" spans="1:10" s="272" customFormat="1" x14ac:dyDescent="0.4">
      <c r="A1154" s="140"/>
      <c r="B1154" s="142"/>
      <c r="C1154" s="140"/>
      <c r="D1154" s="140"/>
      <c r="E1154" s="418"/>
      <c r="F1154" s="419"/>
      <c r="G1154" s="420"/>
      <c r="H1154" s="418"/>
      <c r="I1154" s="421"/>
      <c r="J1154" s="289"/>
    </row>
    <row r="1155" spans="1:10" s="272" customFormat="1" x14ac:dyDescent="0.4">
      <c r="A1155" s="140"/>
      <c r="B1155" s="142"/>
      <c r="C1155" s="140"/>
      <c r="D1155" s="140"/>
      <c r="E1155" s="418"/>
      <c r="F1155" s="419"/>
      <c r="G1155" s="420"/>
      <c r="H1155" s="418"/>
      <c r="I1155" s="421"/>
      <c r="J1155" s="289"/>
    </row>
    <row r="1156" spans="1:10" s="128" customFormat="1" x14ac:dyDescent="0.4">
      <c r="A1156" s="167"/>
      <c r="B1156" s="277"/>
      <c r="C1156" s="167"/>
      <c r="D1156" s="167"/>
      <c r="E1156" s="546"/>
      <c r="F1156" s="575"/>
      <c r="G1156" s="576"/>
      <c r="H1156" s="548"/>
      <c r="I1156" s="582"/>
      <c r="J1156" s="166"/>
    </row>
    <row r="1157" spans="1:10" s="128" customFormat="1" x14ac:dyDescent="0.4">
      <c r="A1157" s="167">
        <v>62</v>
      </c>
      <c r="B1157" s="277">
        <v>243172</v>
      </c>
      <c r="C1157" s="140" t="s">
        <v>525</v>
      </c>
      <c r="D1157" s="140" t="s">
        <v>11</v>
      </c>
      <c r="E1157" s="542">
        <v>122410712</v>
      </c>
      <c r="F1157" s="564">
        <v>9630</v>
      </c>
      <c r="G1157" s="574">
        <v>243182</v>
      </c>
      <c r="H1157" s="545" t="s">
        <v>1158</v>
      </c>
      <c r="I1157" s="562" t="s">
        <v>487</v>
      </c>
      <c r="J1157" s="166">
        <f>F1157+F1158+F1159+F1160+F1161+F1162+F1163+F1164+F1165+F1166+F1167+F1168+F1169+F1170+F1171+F1172+F1173+F1174+F1175+F1176+F1177+F1178+F1179</f>
        <v>459709.45</v>
      </c>
    </row>
    <row r="1158" spans="1:10" s="128" customFormat="1" x14ac:dyDescent="0.4">
      <c r="A1158" s="167"/>
      <c r="B1158" s="277"/>
      <c r="C1158" s="140" t="s">
        <v>11</v>
      </c>
      <c r="D1158" s="140" t="s">
        <v>11</v>
      </c>
      <c r="E1158" s="542">
        <v>1220504226</v>
      </c>
      <c r="F1158" s="564">
        <v>16050</v>
      </c>
      <c r="G1158" s="542" t="s">
        <v>11</v>
      </c>
      <c r="H1158" s="545" t="s">
        <v>11</v>
      </c>
      <c r="I1158" s="542" t="s">
        <v>11</v>
      </c>
      <c r="J1158" s="166"/>
    </row>
    <row r="1159" spans="1:10" s="128" customFormat="1" x14ac:dyDescent="0.4">
      <c r="A1159" s="167"/>
      <c r="B1159" s="277"/>
      <c r="C1159" s="140" t="s">
        <v>11</v>
      </c>
      <c r="D1159" s="140" t="s">
        <v>11</v>
      </c>
      <c r="E1159" s="542">
        <v>1220507372</v>
      </c>
      <c r="F1159" s="564">
        <v>16050</v>
      </c>
      <c r="G1159" s="542" t="s">
        <v>11</v>
      </c>
      <c r="H1159" s="545" t="s">
        <v>11</v>
      </c>
      <c r="I1159" s="542" t="s">
        <v>11</v>
      </c>
      <c r="J1159" s="166"/>
    </row>
    <row r="1160" spans="1:10" s="128" customFormat="1" x14ac:dyDescent="0.4">
      <c r="A1160" s="167"/>
      <c r="B1160" s="277"/>
      <c r="C1160" s="140" t="s">
        <v>11</v>
      </c>
      <c r="D1160" s="140" t="s">
        <v>11</v>
      </c>
      <c r="E1160" s="542">
        <v>1220503619</v>
      </c>
      <c r="F1160" s="564">
        <v>23540</v>
      </c>
      <c r="G1160" s="542" t="s">
        <v>11</v>
      </c>
      <c r="H1160" s="545" t="s">
        <v>11</v>
      </c>
      <c r="I1160" s="542" t="s">
        <v>11</v>
      </c>
      <c r="J1160" s="166"/>
    </row>
    <row r="1161" spans="1:10" s="128" customFormat="1" x14ac:dyDescent="0.4">
      <c r="A1161" s="167"/>
      <c r="B1161" s="277"/>
      <c r="C1161" s="140" t="s">
        <v>11</v>
      </c>
      <c r="D1161" s="140" t="s">
        <v>11</v>
      </c>
      <c r="E1161" s="542">
        <v>1220412316</v>
      </c>
      <c r="F1161" s="564">
        <v>8025</v>
      </c>
      <c r="G1161" s="542" t="s">
        <v>11</v>
      </c>
      <c r="H1161" s="545" t="s">
        <v>11</v>
      </c>
      <c r="I1161" s="542" t="s">
        <v>11</v>
      </c>
      <c r="J1161" s="166"/>
    </row>
    <row r="1162" spans="1:10" s="128" customFormat="1" x14ac:dyDescent="0.4">
      <c r="A1162" s="167"/>
      <c r="B1162" s="277"/>
      <c r="C1162" s="140" t="s">
        <v>11</v>
      </c>
      <c r="D1162" s="140" t="s">
        <v>11</v>
      </c>
      <c r="E1162" s="567">
        <v>1220607514</v>
      </c>
      <c r="F1162" s="565">
        <v>8132</v>
      </c>
      <c r="G1162" s="544">
        <v>243242</v>
      </c>
      <c r="H1162" s="545"/>
      <c r="I1162" s="542" t="s">
        <v>11</v>
      </c>
      <c r="J1162" s="166"/>
    </row>
    <row r="1163" spans="1:10" s="128" customFormat="1" x14ac:dyDescent="0.4">
      <c r="A1163" s="167"/>
      <c r="B1163" s="277">
        <v>243229</v>
      </c>
      <c r="C1163" s="140" t="s">
        <v>11</v>
      </c>
      <c r="D1163" s="140" t="s">
        <v>11</v>
      </c>
      <c r="E1163" s="567">
        <v>1220600928</v>
      </c>
      <c r="F1163" s="565">
        <v>35310</v>
      </c>
      <c r="G1163" s="542" t="s">
        <v>11</v>
      </c>
      <c r="H1163" s="545" t="s">
        <v>11</v>
      </c>
      <c r="I1163" s="542" t="s">
        <v>11</v>
      </c>
      <c r="J1163" s="166"/>
    </row>
    <row r="1164" spans="1:10" s="128" customFormat="1" x14ac:dyDescent="0.4">
      <c r="A1164" s="167"/>
      <c r="B1164" s="277"/>
      <c r="C1164" s="140" t="s">
        <v>11</v>
      </c>
      <c r="D1164" s="140" t="s">
        <v>11</v>
      </c>
      <c r="E1164" s="567">
        <v>1220501436</v>
      </c>
      <c r="F1164" s="565">
        <v>3242.1</v>
      </c>
      <c r="G1164" s="542" t="s">
        <v>11</v>
      </c>
      <c r="H1164" s="545" t="s">
        <v>11</v>
      </c>
      <c r="I1164" s="542" t="s">
        <v>11</v>
      </c>
      <c r="J1164" s="166"/>
    </row>
    <row r="1165" spans="1:10" s="272" customFormat="1" x14ac:dyDescent="0.4">
      <c r="A1165" s="140"/>
      <c r="B1165" s="142">
        <v>243250</v>
      </c>
      <c r="C1165" s="140" t="s">
        <v>11</v>
      </c>
      <c r="D1165" s="140" t="s">
        <v>11</v>
      </c>
      <c r="E1165" s="414">
        <v>1220704925</v>
      </c>
      <c r="F1165" s="412">
        <v>21400</v>
      </c>
      <c r="G1165" s="551">
        <v>243276</v>
      </c>
      <c r="H1165" s="549" t="s">
        <v>1939</v>
      </c>
      <c r="I1165" s="577" t="s">
        <v>11</v>
      </c>
      <c r="J1165" s="289"/>
    </row>
    <row r="1166" spans="1:10" s="272" customFormat="1" x14ac:dyDescent="0.4">
      <c r="A1166" s="140"/>
      <c r="B1166" s="142"/>
      <c r="C1166" s="140" t="s">
        <v>11</v>
      </c>
      <c r="D1166" s="140" t="s">
        <v>11</v>
      </c>
      <c r="E1166" s="414">
        <v>1220701185</v>
      </c>
      <c r="F1166" s="412">
        <v>4451.2</v>
      </c>
      <c r="G1166" s="577" t="s">
        <v>11</v>
      </c>
      <c r="H1166" s="549" t="s">
        <v>11</v>
      </c>
      <c r="I1166" s="577" t="s">
        <v>11</v>
      </c>
      <c r="J1166" s="289"/>
    </row>
    <row r="1167" spans="1:10" s="272" customFormat="1" x14ac:dyDescent="0.4">
      <c r="A1167" s="140"/>
      <c r="B1167" s="142">
        <v>243265</v>
      </c>
      <c r="C1167" s="140" t="s">
        <v>11</v>
      </c>
      <c r="D1167" s="140" t="s">
        <v>11</v>
      </c>
      <c r="E1167" s="414">
        <v>1220803944</v>
      </c>
      <c r="F1167" s="412">
        <v>34240</v>
      </c>
      <c r="G1167" s="577" t="s">
        <v>11</v>
      </c>
      <c r="H1167" s="549" t="s">
        <v>11</v>
      </c>
      <c r="I1167" s="577" t="s">
        <v>11</v>
      </c>
      <c r="J1167" s="289"/>
    </row>
    <row r="1168" spans="1:10" s="272" customFormat="1" x14ac:dyDescent="0.4">
      <c r="A1168" s="140"/>
      <c r="B1168" s="142"/>
      <c r="C1168" s="140" t="s">
        <v>11</v>
      </c>
      <c r="D1168" s="140" t="s">
        <v>11</v>
      </c>
      <c r="E1168" s="414">
        <v>1220702307</v>
      </c>
      <c r="F1168" s="412">
        <v>11770</v>
      </c>
      <c r="G1168" s="577" t="s">
        <v>11</v>
      </c>
      <c r="H1168" s="549" t="s">
        <v>11</v>
      </c>
      <c r="I1168" s="577" t="s">
        <v>11</v>
      </c>
      <c r="J1168" s="289"/>
    </row>
    <row r="1169" spans="1:10" s="272" customFormat="1" x14ac:dyDescent="0.4">
      <c r="A1169" s="140"/>
      <c r="B1169" s="142"/>
      <c r="C1169" s="140" t="s">
        <v>11</v>
      </c>
      <c r="D1169" s="140" t="s">
        <v>11</v>
      </c>
      <c r="E1169" s="414">
        <v>1220709445</v>
      </c>
      <c r="F1169" s="412">
        <v>4863.1499999999996</v>
      </c>
      <c r="G1169" s="577" t="s">
        <v>11</v>
      </c>
      <c r="H1169" s="549" t="s">
        <v>11</v>
      </c>
      <c r="I1169" s="577" t="s">
        <v>11</v>
      </c>
      <c r="J1169" s="289"/>
    </row>
    <row r="1170" spans="1:10" s="272" customFormat="1" x14ac:dyDescent="0.4">
      <c r="A1170" s="140"/>
      <c r="B1170" s="142"/>
      <c r="C1170" s="140" t="s">
        <v>11</v>
      </c>
      <c r="D1170" s="140" t="s">
        <v>11</v>
      </c>
      <c r="E1170" s="414">
        <v>1220800742</v>
      </c>
      <c r="F1170" s="412">
        <v>42800</v>
      </c>
      <c r="G1170" s="577" t="s">
        <v>11</v>
      </c>
      <c r="H1170" s="549" t="s">
        <v>11</v>
      </c>
      <c r="I1170" s="577" t="s">
        <v>11</v>
      </c>
      <c r="J1170" s="289"/>
    </row>
    <row r="1171" spans="1:10" s="272" customFormat="1" x14ac:dyDescent="0.4">
      <c r="A1171" s="140"/>
      <c r="B1171" s="142"/>
      <c r="C1171" s="140" t="s">
        <v>11</v>
      </c>
      <c r="D1171" s="140" t="s">
        <v>11</v>
      </c>
      <c r="E1171" s="414">
        <v>1220806415</v>
      </c>
      <c r="F1171" s="412">
        <v>36380</v>
      </c>
      <c r="G1171" s="577" t="s">
        <v>11</v>
      </c>
      <c r="H1171" s="549" t="s">
        <v>11</v>
      </c>
      <c r="I1171" s="577" t="s">
        <v>11</v>
      </c>
      <c r="J1171" s="289"/>
    </row>
    <row r="1172" spans="1:10" s="272" customFormat="1" x14ac:dyDescent="0.4">
      <c r="A1172" s="140"/>
      <c r="B1172" s="142"/>
      <c r="C1172" s="140" t="s">
        <v>11</v>
      </c>
      <c r="D1172" s="140" t="s">
        <v>11</v>
      </c>
      <c r="E1172" s="414">
        <v>1220806416</v>
      </c>
      <c r="F1172" s="412">
        <v>23540</v>
      </c>
      <c r="G1172" s="577" t="s">
        <v>11</v>
      </c>
      <c r="H1172" s="549" t="s">
        <v>11</v>
      </c>
      <c r="I1172" s="577" t="s">
        <v>11</v>
      </c>
      <c r="J1172" s="289"/>
    </row>
    <row r="1173" spans="1:10" s="272" customFormat="1" x14ac:dyDescent="0.4">
      <c r="A1173" s="140"/>
      <c r="B1173" s="142"/>
      <c r="C1173" s="140" t="s">
        <v>11</v>
      </c>
      <c r="D1173" s="140" t="s">
        <v>11</v>
      </c>
      <c r="E1173" s="414">
        <v>1220808406</v>
      </c>
      <c r="F1173" s="412">
        <v>8560</v>
      </c>
      <c r="G1173" s="577" t="s">
        <v>11</v>
      </c>
      <c r="H1173" s="549" t="s">
        <v>11</v>
      </c>
      <c r="I1173" s="577" t="s">
        <v>11</v>
      </c>
      <c r="J1173" s="289"/>
    </row>
    <row r="1174" spans="1:10" s="272" customFormat="1" x14ac:dyDescent="0.4">
      <c r="A1174" s="140"/>
      <c r="B1174" s="142"/>
      <c r="C1174" s="140" t="s">
        <v>11</v>
      </c>
      <c r="D1174" s="140" t="s">
        <v>11</v>
      </c>
      <c r="E1174" s="567">
        <v>1220805076</v>
      </c>
      <c r="F1174" s="565">
        <v>34454</v>
      </c>
      <c r="G1174" s="551">
        <v>243306</v>
      </c>
      <c r="H1174" s="549" t="s">
        <v>2296</v>
      </c>
      <c r="I1174" s="577" t="s">
        <v>11</v>
      </c>
      <c r="J1174" s="289"/>
    </row>
    <row r="1175" spans="1:10" s="272" customFormat="1" x14ac:dyDescent="0.4">
      <c r="A1175" s="140"/>
      <c r="B1175" s="142">
        <v>243277</v>
      </c>
      <c r="C1175" s="140" t="s">
        <v>11</v>
      </c>
      <c r="D1175" s="140" t="s">
        <v>11</v>
      </c>
      <c r="E1175" s="567">
        <v>1220903645</v>
      </c>
      <c r="F1175" s="565">
        <v>9737</v>
      </c>
      <c r="G1175" s="577" t="s">
        <v>11</v>
      </c>
      <c r="H1175" s="549" t="s">
        <v>11</v>
      </c>
      <c r="I1175" s="577" t="s">
        <v>11</v>
      </c>
      <c r="J1175" s="289"/>
    </row>
    <row r="1176" spans="1:10" s="272" customFormat="1" x14ac:dyDescent="0.4">
      <c r="A1176" s="140"/>
      <c r="B1176" s="142"/>
      <c r="C1176" s="140" t="s">
        <v>11</v>
      </c>
      <c r="D1176" s="140" t="s">
        <v>11</v>
      </c>
      <c r="E1176" s="567">
        <v>1220906461</v>
      </c>
      <c r="F1176" s="565">
        <v>21828</v>
      </c>
      <c r="G1176" s="577" t="s">
        <v>11</v>
      </c>
      <c r="H1176" s="549" t="s">
        <v>11</v>
      </c>
      <c r="I1176" s="577" t="s">
        <v>11</v>
      </c>
      <c r="J1176" s="289"/>
    </row>
    <row r="1177" spans="1:10" s="272" customFormat="1" x14ac:dyDescent="0.4">
      <c r="A1177" s="140"/>
      <c r="B1177" s="142"/>
      <c r="C1177" s="140" t="s">
        <v>11</v>
      </c>
      <c r="D1177" s="140" t="s">
        <v>11</v>
      </c>
      <c r="E1177" s="567">
        <v>1221014546</v>
      </c>
      <c r="F1177" s="565">
        <v>45475</v>
      </c>
      <c r="G1177" s="577" t="s">
        <v>11</v>
      </c>
      <c r="H1177" s="549" t="s">
        <v>11</v>
      </c>
      <c r="I1177" s="577" t="s">
        <v>11</v>
      </c>
      <c r="J1177" s="289"/>
    </row>
    <row r="1178" spans="1:10" s="272" customFormat="1" x14ac:dyDescent="0.4">
      <c r="A1178" s="140"/>
      <c r="B1178" s="142"/>
      <c r="C1178" s="140" t="s">
        <v>11</v>
      </c>
      <c r="D1178" s="140" t="s">
        <v>11</v>
      </c>
      <c r="E1178" s="567">
        <v>1221014547</v>
      </c>
      <c r="F1178" s="565">
        <v>16692</v>
      </c>
      <c r="G1178" s="577" t="s">
        <v>11</v>
      </c>
      <c r="H1178" s="549" t="s">
        <v>11</v>
      </c>
      <c r="I1178" s="577" t="s">
        <v>11</v>
      </c>
      <c r="J1178" s="289"/>
    </row>
    <row r="1179" spans="1:10" s="272" customFormat="1" x14ac:dyDescent="0.4">
      <c r="A1179" s="140"/>
      <c r="B1179" s="142">
        <v>243286</v>
      </c>
      <c r="C1179" s="140" t="s">
        <v>11</v>
      </c>
      <c r="D1179" s="140" t="s">
        <v>11</v>
      </c>
      <c r="E1179" s="567">
        <v>1220702721</v>
      </c>
      <c r="F1179" s="565">
        <v>23540</v>
      </c>
      <c r="G1179" s="577" t="s">
        <v>11</v>
      </c>
      <c r="H1179" s="549" t="s">
        <v>11</v>
      </c>
      <c r="I1179" s="577" t="s">
        <v>11</v>
      </c>
      <c r="J1179" s="289"/>
    </row>
    <row r="1180" spans="1:10" s="272" customFormat="1" x14ac:dyDescent="0.4">
      <c r="A1180" s="140"/>
      <c r="B1180" s="142">
        <v>243325</v>
      </c>
      <c r="C1180" s="140" t="s">
        <v>11</v>
      </c>
      <c r="D1180" s="140" t="s">
        <v>11</v>
      </c>
      <c r="E1180" s="409">
        <v>1221004688</v>
      </c>
      <c r="F1180" s="419">
        <v>35310</v>
      </c>
      <c r="G1180" s="581"/>
      <c r="H1180" s="418"/>
      <c r="I1180" s="421"/>
      <c r="J1180" s="289"/>
    </row>
    <row r="1181" spans="1:10" s="272" customFormat="1" x14ac:dyDescent="0.4">
      <c r="A1181" s="140"/>
      <c r="B1181" s="142"/>
      <c r="C1181" s="140" t="s">
        <v>11</v>
      </c>
      <c r="D1181" s="140" t="s">
        <v>11</v>
      </c>
      <c r="E1181" s="409">
        <v>1221010322</v>
      </c>
      <c r="F1181" s="419">
        <v>11877</v>
      </c>
      <c r="G1181" s="581"/>
      <c r="H1181" s="418"/>
      <c r="I1181" s="421"/>
      <c r="J1181" s="289"/>
    </row>
    <row r="1182" spans="1:10" s="272" customFormat="1" x14ac:dyDescent="0.4">
      <c r="A1182" s="140"/>
      <c r="B1182" s="142">
        <v>243328</v>
      </c>
      <c r="C1182" s="140" t="s">
        <v>11</v>
      </c>
      <c r="D1182" s="140" t="s">
        <v>11</v>
      </c>
      <c r="E1182" s="409">
        <v>1220914576</v>
      </c>
      <c r="F1182" s="419">
        <v>8560</v>
      </c>
      <c r="G1182" s="581"/>
      <c r="H1182" s="418"/>
      <c r="I1182" s="421"/>
      <c r="J1182" s="289"/>
    </row>
    <row r="1183" spans="1:10" s="272" customFormat="1" x14ac:dyDescent="0.4">
      <c r="A1183" s="140"/>
      <c r="B1183" s="142"/>
      <c r="C1183" s="140" t="s">
        <v>11</v>
      </c>
      <c r="D1183" s="140" t="s">
        <v>11</v>
      </c>
      <c r="E1183" s="409">
        <v>1220913590</v>
      </c>
      <c r="F1183" s="419">
        <v>2097.1999999999998</v>
      </c>
      <c r="G1183" s="581"/>
      <c r="H1183" s="418"/>
      <c r="I1183" s="421"/>
      <c r="J1183" s="289"/>
    </row>
    <row r="1184" spans="1:10" s="272" customFormat="1" x14ac:dyDescent="0.4">
      <c r="A1184" s="140"/>
      <c r="B1184" s="142"/>
      <c r="C1184" s="140" t="s">
        <v>11</v>
      </c>
      <c r="D1184" s="140" t="s">
        <v>11</v>
      </c>
      <c r="E1184" s="409">
        <v>1221015548</v>
      </c>
      <c r="F1184" s="419">
        <v>21400</v>
      </c>
      <c r="G1184" s="581"/>
      <c r="H1184" s="418"/>
      <c r="I1184" s="421"/>
      <c r="J1184" s="289"/>
    </row>
    <row r="1185" spans="1:10" s="272" customFormat="1" x14ac:dyDescent="0.4">
      <c r="A1185" s="140"/>
      <c r="B1185" s="142"/>
      <c r="C1185" s="140" t="s">
        <v>11</v>
      </c>
      <c r="D1185" s="140" t="s">
        <v>11</v>
      </c>
      <c r="E1185" s="409">
        <v>1221010389</v>
      </c>
      <c r="F1185" s="419">
        <v>36380</v>
      </c>
      <c r="G1185" s="581"/>
      <c r="H1185" s="418"/>
      <c r="I1185" s="421"/>
      <c r="J1185" s="289"/>
    </row>
    <row r="1186" spans="1:10" s="272" customFormat="1" x14ac:dyDescent="0.4">
      <c r="A1186" s="140"/>
      <c r="B1186" s="142"/>
      <c r="C1186" s="140" t="s">
        <v>11</v>
      </c>
      <c r="D1186" s="140" t="s">
        <v>11</v>
      </c>
      <c r="E1186" s="409">
        <v>1221203906</v>
      </c>
      <c r="F1186" s="419">
        <v>21400</v>
      </c>
      <c r="G1186" s="581"/>
      <c r="H1186" s="418"/>
      <c r="I1186" s="421"/>
      <c r="J1186" s="289"/>
    </row>
    <row r="1187" spans="1:10" s="272" customFormat="1" x14ac:dyDescent="0.4">
      <c r="A1187" s="140"/>
      <c r="B1187" s="142">
        <v>243342</v>
      </c>
      <c r="C1187" s="140" t="s">
        <v>11</v>
      </c>
      <c r="D1187" s="140" t="s">
        <v>11</v>
      </c>
      <c r="E1187" s="409">
        <v>1220914892</v>
      </c>
      <c r="F1187" s="419">
        <v>26108</v>
      </c>
      <c r="G1187" s="581"/>
      <c r="H1187" s="418"/>
      <c r="I1187" s="421"/>
      <c r="J1187" s="289"/>
    </row>
    <row r="1188" spans="1:10" s="272" customFormat="1" x14ac:dyDescent="0.4">
      <c r="A1188" s="140"/>
      <c r="B1188" s="142"/>
      <c r="C1188" s="140" t="s">
        <v>11</v>
      </c>
      <c r="D1188" s="140" t="s">
        <v>11</v>
      </c>
      <c r="E1188" s="409">
        <v>1220914977</v>
      </c>
      <c r="F1188" s="419">
        <v>9630</v>
      </c>
      <c r="G1188" s="581"/>
      <c r="H1188" s="418"/>
      <c r="I1188" s="421"/>
      <c r="J1188" s="289"/>
    </row>
    <row r="1189" spans="1:10" s="272" customFormat="1" x14ac:dyDescent="0.4">
      <c r="A1189" s="140"/>
      <c r="B1189" s="142">
        <v>243353</v>
      </c>
      <c r="C1189" s="140" t="s">
        <v>11</v>
      </c>
      <c r="D1189" s="140" t="s">
        <v>11</v>
      </c>
      <c r="E1189" s="409">
        <v>1221207870</v>
      </c>
      <c r="F1189" s="419">
        <v>28783</v>
      </c>
      <c r="G1189" s="581"/>
      <c r="H1189" s="418"/>
      <c r="I1189" s="421"/>
      <c r="J1189" s="289"/>
    </row>
    <row r="1190" spans="1:10" s="272" customFormat="1" x14ac:dyDescent="0.4">
      <c r="A1190" s="140"/>
      <c r="B1190" s="142"/>
      <c r="C1190" s="140" t="s">
        <v>11</v>
      </c>
      <c r="D1190" s="140" t="s">
        <v>11</v>
      </c>
      <c r="E1190" s="409">
        <v>1221207753</v>
      </c>
      <c r="F1190" s="419">
        <v>20972</v>
      </c>
      <c r="G1190" s="581"/>
      <c r="H1190" s="418"/>
      <c r="I1190" s="421"/>
      <c r="J1190" s="289"/>
    </row>
    <row r="1191" spans="1:10" s="272" customFormat="1" x14ac:dyDescent="0.4">
      <c r="A1191" s="140"/>
      <c r="B1191" s="142"/>
      <c r="C1191" s="140" t="s">
        <v>11</v>
      </c>
      <c r="D1191" s="140" t="s">
        <v>11</v>
      </c>
      <c r="E1191" s="409">
        <v>1221104941</v>
      </c>
      <c r="F1191" s="419">
        <v>14980</v>
      </c>
      <c r="G1191" s="581"/>
      <c r="H1191" s="418"/>
      <c r="I1191" s="421"/>
      <c r="J1191" s="289"/>
    </row>
    <row r="1192" spans="1:10" s="272" customFormat="1" x14ac:dyDescent="0.4">
      <c r="A1192" s="140"/>
      <c r="B1192" s="142"/>
      <c r="C1192" s="140" t="s">
        <v>11</v>
      </c>
      <c r="D1192" s="140" t="s">
        <v>11</v>
      </c>
      <c r="E1192" s="409">
        <v>1221112474</v>
      </c>
      <c r="F1192" s="419">
        <v>53500</v>
      </c>
      <c r="G1192" s="581"/>
      <c r="H1192" s="418"/>
      <c r="I1192" s="421"/>
      <c r="J1192" s="289"/>
    </row>
    <row r="1193" spans="1:10" s="272" customFormat="1" x14ac:dyDescent="0.4">
      <c r="A1193" s="140"/>
      <c r="B1193" s="142"/>
      <c r="C1193" s="140" t="s">
        <v>11</v>
      </c>
      <c r="D1193" s="140" t="s">
        <v>11</v>
      </c>
      <c r="E1193" s="409">
        <v>1221114984</v>
      </c>
      <c r="F1193" s="419">
        <v>47080</v>
      </c>
      <c r="G1193" s="581"/>
      <c r="H1193" s="418"/>
      <c r="I1193" s="421"/>
      <c r="J1193" s="289"/>
    </row>
    <row r="1194" spans="1:10" s="272" customFormat="1" x14ac:dyDescent="0.4">
      <c r="A1194" s="140"/>
      <c r="B1194" s="142">
        <v>243369</v>
      </c>
      <c r="C1194" s="140" t="s">
        <v>11</v>
      </c>
      <c r="D1194" s="140" t="s">
        <v>11</v>
      </c>
      <c r="E1194" s="409">
        <v>1230105135</v>
      </c>
      <c r="F1194" s="419">
        <v>94802</v>
      </c>
      <c r="G1194" s="581"/>
      <c r="H1194" s="418"/>
      <c r="I1194" s="421"/>
      <c r="J1194" s="289"/>
    </row>
    <row r="1195" spans="1:10" s="272" customFormat="1" x14ac:dyDescent="0.4">
      <c r="A1195" s="140"/>
      <c r="B1195" s="142"/>
      <c r="C1195" s="140" t="s">
        <v>11</v>
      </c>
      <c r="D1195" s="140" t="s">
        <v>11</v>
      </c>
      <c r="E1195" s="409"/>
      <c r="F1195" s="419"/>
      <c r="G1195" s="581"/>
      <c r="H1195" s="418"/>
      <c r="I1195" s="421"/>
      <c r="J1195" s="289"/>
    </row>
    <row r="1196" spans="1:10" s="272" customFormat="1" x14ac:dyDescent="0.4">
      <c r="A1196" s="140"/>
      <c r="B1196" s="142"/>
      <c r="C1196" s="140" t="s">
        <v>11</v>
      </c>
      <c r="D1196" s="140" t="s">
        <v>11</v>
      </c>
      <c r="E1196" s="409"/>
      <c r="F1196" s="419"/>
      <c r="G1196" s="581"/>
      <c r="H1196" s="418"/>
      <c r="I1196" s="421"/>
      <c r="J1196" s="289"/>
    </row>
    <row r="1197" spans="1:10" s="272" customFormat="1" x14ac:dyDescent="0.4">
      <c r="A1197" s="140"/>
      <c r="B1197" s="142"/>
      <c r="C1197" s="140"/>
      <c r="D1197" s="140"/>
      <c r="E1197" s="409"/>
      <c r="F1197" s="419"/>
      <c r="G1197" s="581"/>
      <c r="H1197" s="418"/>
      <c r="I1197" s="421"/>
      <c r="J1197" s="289"/>
    </row>
    <row r="1198" spans="1:10" s="272" customFormat="1" x14ac:dyDescent="0.4">
      <c r="A1198" s="140"/>
      <c r="B1198" s="142"/>
      <c r="C1198" s="140"/>
      <c r="D1198" s="140"/>
      <c r="E1198" s="409"/>
      <c r="F1198" s="419"/>
      <c r="G1198" s="581"/>
      <c r="H1198" s="418"/>
      <c r="I1198" s="421"/>
      <c r="J1198" s="289"/>
    </row>
    <row r="1199" spans="1:10" s="272" customFormat="1" x14ac:dyDescent="0.4">
      <c r="A1199" s="140">
        <v>63</v>
      </c>
      <c r="B1199" s="142">
        <v>243277</v>
      </c>
      <c r="C1199" s="603" t="s">
        <v>1858</v>
      </c>
      <c r="D1199" s="140" t="s">
        <v>11</v>
      </c>
      <c r="E1199" s="414" t="s">
        <v>1859</v>
      </c>
      <c r="F1199" s="412">
        <v>69080</v>
      </c>
      <c r="G1199" s="413">
        <v>243283</v>
      </c>
      <c r="H1199" s="411" t="s">
        <v>2031</v>
      </c>
      <c r="I1199" s="415" t="s">
        <v>487</v>
      </c>
      <c r="J1199" s="289"/>
    </row>
    <row r="1200" spans="1:10" s="272" customFormat="1" x14ac:dyDescent="0.4">
      <c r="A1200" s="140"/>
      <c r="B1200" s="142"/>
      <c r="C1200" s="140" t="s">
        <v>11</v>
      </c>
      <c r="D1200" s="140" t="s">
        <v>11</v>
      </c>
      <c r="E1200" s="414" t="s">
        <v>1893</v>
      </c>
      <c r="F1200" s="412">
        <v>4800</v>
      </c>
      <c r="G1200" s="413">
        <v>243283</v>
      </c>
      <c r="H1200" s="411" t="s">
        <v>2030</v>
      </c>
      <c r="I1200" s="415" t="s">
        <v>487</v>
      </c>
      <c r="J1200" s="289"/>
    </row>
    <row r="1201" spans="1:12" s="272" customFormat="1" x14ac:dyDescent="0.4">
      <c r="A1201" s="140"/>
      <c r="B1201" s="142"/>
      <c r="C1201" s="140" t="s">
        <v>11</v>
      </c>
      <c r="D1201" s="140" t="s">
        <v>11</v>
      </c>
      <c r="E1201" s="414" t="s">
        <v>1908</v>
      </c>
      <c r="F1201" s="412">
        <v>9000</v>
      </c>
      <c r="G1201" s="413">
        <v>243270</v>
      </c>
      <c r="H1201" s="411" t="s">
        <v>1909</v>
      </c>
      <c r="I1201" s="415" t="s">
        <v>487</v>
      </c>
      <c r="J1201" s="289">
        <f>F1201+F1202+F1199+F1200+F1203</f>
        <v>89105</v>
      </c>
    </row>
    <row r="1202" spans="1:12" s="272" customFormat="1" x14ac:dyDescent="0.4">
      <c r="A1202" s="140"/>
      <c r="B1202" s="142"/>
      <c r="C1202" s="140" t="s">
        <v>11</v>
      </c>
      <c r="D1202" s="140" t="s">
        <v>11</v>
      </c>
      <c r="E1202" s="414" t="s">
        <v>1910</v>
      </c>
      <c r="F1202" s="412">
        <v>4500</v>
      </c>
      <c r="G1202" s="413">
        <v>243271</v>
      </c>
      <c r="H1202" s="411" t="s">
        <v>1911</v>
      </c>
      <c r="I1202" s="415" t="s">
        <v>487</v>
      </c>
      <c r="J1202" s="289"/>
    </row>
    <row r="1203" spans="1:12" s="272" customFormat="1" x14ac:dyDescent="0.4">
      <c r="A1203" s="140"/>
      <c r="B1203" s="142"/>
      <c r="C1203" s="140" t="s">
        <v>11</v>
      </c>
      <c r="D1203" s="140" t="s">
        <v>11</v>
      </c>
      <c r="E1203" s="414" t="s">
        <v>2530</v>
      </c>
      <c r="F1203" s="412">
        <v>1725</v>
      </c>
      <c r="G1203" s="413">
        <v>243329</v>
      </c>
      <c r="H1203" s="411" t="s">
        <v>2569</v>
      </c>
      <c r="I1203" s="415" t="s">
        <v>487</v>
      </c>
      <c r="J1203" s="289"/>
      <c r="L1203" s="418"/>
    </row>
    <row r="1204" spans="1:12" s="272" customFormat="1" x14ac:dyDescent="0.4">
      <c r="A1204" s="140"/>
      <c r="B1204" s="142">
        <v>243300</v>
      </c>
      <c r="C1204" s="140" t="s">
        <v>11</v>
      </c>
      <c r="D1204" s="140" t="s">
        <v>11</v>
      </c>
      <c r="E1204" s="409" t="s">
        <v>2135</v>
      </c>
      <c r="F1204" s="419">
        <v>13500</v>
      </c>
      <c r="G1204" s="420"/>
      <c r="H1204" s="418"/>
      <c r="I1204" s="421"/>
      <c r="J1204" s="289"/>
    </row>
    <row r="1205" spans="1:12" s="272" customFormat="1" x14ac:dyDescent="0.4">
      <c r="A1205" s="140"/>
      <c r="B1205" s="142"/>
      <c r="C1205" s="140" t="s">
        <v>11</v>
      </c>
      <c r="D1205" s="140" t="s">
        <v>11</v>
      </c>
      <c r="E1205" s="409" t="s">
        <v>2673</v>
      </c>
      <c r="F1205" s="419">
        <v>12000</v>
      </c>
      <c r="G1205" s="581"/>
      <c r="H1205" s="418"/>
      <c r="I1205" s="421"/>
      <c r="J1205" s="289"/>
      <c r="L1205" s="758"/>
    </row>
    <row r="1206" spans="1:12" s="272" customFormat="1" x14ac:dyDescent="0.4">
      <c r="A1206" s="140"/>
      <c r="B1206" s="142"/>
      <c r="C1206" s="140" t="s">
        <v>11</v>
      </c>
      <c r="D1206" s="140" t="s">
        <v>11</v>
      </c>
      <c r="E1206" s="409" t="s">
        <v>2674</v>
      </c>
      <c r="F1206" s="419">
        <v>28000</v>
      </c>
      <c r="G1206" s="581"/>
      <c r="H1206" s="418"/>
      <c r="I1206" s="421"/>
      <c r="J1206" s="289"/>
      <c r="L1206" s="758"/>
    </row>
    <row r="1207" spans="1:12" s="272" customFormat="1" x14ac:dyDescent="0.4">
      <c r="A1207" s="140"/>
      <c r="B1207" s="142">
        <v>243354</v>
      </c>
      <c r="C1207" s="140" t="s">
        <v>11</v>
      </c>
      <c r="D1207" s="140" t="s">
        <v>11</v>
      </c>
      <c r="E1207" s="409" t="s">
        <v>2769</v>
      </c>
      <c r="F1207" s="419">
        <v>4800</v>
      </c>
      <c r="G1207" s="581"/>
      <c r="H1207" s="418"/>
      <c r="I1207" s="421" t="s">
        <v>2770</v>
      </c>
      <c r="J1207" s="289"/>
      <c r="L1207" s="758"/>
    </row>
    <row r="1208" spans="1:12" s="272" customFormat="1" x14ac:dyDescent="0.4">
      <c r="A1208" s="140"/>
      <c r="B1208" s="142"/>
      <c r="C1208" s="140" t="s">
        <v>11</v>
      </c>
      <c r="D1208" s="140" t="s">
        <v>11</v>
      </c>
      <c r="E1208" s="409" t="s">
        <v>2799</v>
      </c>
      <c r="F1208" s="419">
        <v>20000</v>
      </c>
      <c r="G1208" s="581"/>
      <c r="H1208" s="418"/>
      <c r="I1208" s="421"/>
      <c r="J1208" s="289"/>
      <c r="L1208" s="758"/>
    </row>
    <row r="1209" spans="1:12" s="272" customFormat="1" x14ac:dyDescent="0.4">
      <c r="A1209" s="140"/>
      <c r="B1209" s="142"/>
      <c r="C1209" s="140"/>
      <c r="D1209" s="140"/>
      <c r="E1209" s="409"/>
      <c r="F1209" s="419"/>
      <c r="G1209" s="581"/>
      <c r="H1209" s="418"/>
      <c r="I1209" s="421"/>
      <c r="J1209" s="289"/>
      <c r="L1209" s="758"/>
    </row>
    <row r="1210" spans="1:12" s="128" customFormat="1" x14ac:dyDescent="0.4">
      <c r="A1210" s="167">
        <v>64</v>
      </c>
      <c r="B1210" s="277">
        <v>243250</v>
      </c>
      <c r="C1210" s="167" t="s">
        <v>1323</v>
      </c>
      <c r="D1210" s="140" t="s">
        <v>11</v>
      </c>
      <c r="E1210" s="577" t="s">
        <v>1324</v>
      </c>
      <c r="F1210" s="578">
        <v>18180</v>
      </c>
      <c r="G1210" s="585">
        <v>243266</v>
      </c>
      <c r="H1210" s="549" t="s">
        <v>1779</v>
      </c>
      <c r="I1210" s="586" t="s">
        <v>487</v>
      </c>
      <c r="J1210" s="166">
        <f>F1210+F1211+F1212+F1213</f>
        <v>40838.400000000001</v>
      </c>
    </row>
    <row r="1211" spans="1:12" s="128" customFormat="1" x14ac:dyDescent="0.4">
      <c r="A1211" s="167"/>
      <c r="B1211" s="277"/>
      <c r="C1211" s="140" t="s">
        <v>11</v>
      </c>
      <c r="D1211" s="140" t="s">
        <v>11</v>
      </c>
      <c r="E1211" s="414" t="s">
        <v>1843</v>
      </c>
      <c r="F1211" s="578">
        <v>5270.4</v>
      </c>
      <c r="G1211" s="577" t="s">
        <v>11</v>
      </c>
      <c r="H1211" s="549" t="s">
        <v>11</v>
      </c>
      <c r="I1211" s="577" t="s">
        <v>11</v>
      </c>
      <c r="J1211" s="166"/>
    </row>
    <row r="1212" spans="1:12" s="128" customFormat="1" x14ac:dyDescent="0.4">
      <c r="A1212" s="167"/>
      <c r="B1212" s="277"/>
      <c r="C1212" s="140" t="s">
        <v>11</v>
      </c>
      <c r="D1212" s="140" t="s">
        <v>11</v>
      </c>
      <c r="E1212" s="414" t="s">
        <v>1498</v>
      </c>
      <c r="F1212" s="412">
        <v>5268</v>
      </c>
      <c r="G1212" s="551">
        <v>243292</v>
      </c>
      <c r="H1212" s="549" t="s">
        <v>2111</v>
      </c>
      <c r="I1212" s="577" t="s">
        <v>11</v>
      </c>
      <c r="J1212" s="166"/>
    </row>
    <row r="1213" spans="1:12" s="128" customFormat="1" x14ac:dyDescent="0.4">
      <c r="A1213" s="167"/>
      <c r="B1213" s="277">
        <v>243277</v>
      </c>
      <c r="C1213" s="140" t="s">
        <v>11</v>
      </c>
      <c r="D1213" s="140" t="s">
        <v>11</v>
      </c>
      <c r="E1213" s="414" t="s">
        <v>1843</v>
      </c>
      <c r="F1213" s="412">
        <v>12120</v>
      </c>
      <c r="G1213" s="577" t="s">
        <v>11</v>
      </c>
      <c r="H1213" s="549" t="s">
        <v>11</v>
      </c>
      <c r="I1213" s="577" t="s">
        <v>11</v>
      </c>
      <c r="J1213" s="166"/>
    </row>
    <row r="1214" spans="1:12" s="128" customFormat="1" x14ac:dyDescent="0.4">
      <c r="A1214" s="167"/>
      <c r="B1214" s="277"/>
      <c r="C1214" s="140" t="s">
        <v>11</v>
      </c>
      <c r="D1214" s="140" t="s">
        <v>11</v>
      </c>
      <c r="E1214" s="409" t="s">
        <v>2524</v>
      </c>
      <c r="F1214" s="575">
        <v>15150</v>
      </c>
      <c r="G1214" s="576"/>
      <c r="H1214" s="548"/>
      <c r="I1214" s="582"/>
      <c r="J1214" s="166"/>
    </row>
    <row r="1215" spans="1:12" s="128" customFormat="1" x14ac:dyDescent="0.4">
      <c r="A1215" s="167"/>
      <c r="B1215" s="277">
        <v>243328</v>
      </c>
      <c r="C1215" s="140" t="s">
        <v>11</v>
      </c>
      <c r="D1215" s="140" t="s">
        <v>11</v>
      </c>
      <c r="E1215" s="409" t="s">
        <v>2534</v>
      </c>
      <c r="F1215" s="575">
        <v>12120</v>
      </c>
      <c r="G1215" s="576"/>
      <c r="H1215" s="548"/>
      <c r="I1215" s="582"/>
      <c r="J1215" s="166"/>
    </row>
    <row r="1216" spans="1:12" s="128" customFormat="1" x14ac:dyDescent="0.4">
      <c r="A1216" s="167"/>
      <c r="B1216" s="277">
        <v>243353</v>
      </c>
      <c r="C1216" s="140" t="s">
        <v>11</v>
      </c>
      <c r="D1216" s="140" t="s">
        <v>11</v>
      </c>
      <c r="E1216" s="546" t="s">
        <v>2755</v>
      </c>
      <c r="F1216" s="575">
        <v>5268</v>
      </c>
      <c r="G1216" s="576"/>
      <c r="H1216" s="548"/>
      <c r="I1216" s="582"/>
      <c r="J1216" s="166"/>
    </row>
    <row r="1217" spans="1:10" s="128" customFormat="1" x14ac:dyDescent="0.4">
      <c r="A1217" s="167"/>
      <c r="B1217" s="277"/>
      <c r="C1217" s="140"/>
      <c r="D1217" s="140"/>
      <c r="E1217" s="546"/>
      <c r="F1217" s="575"/>
      <c r="G1217" s="576"/>
      <c r="H1217" s="548"/>
      <c r="I1217" s="582"/>
      <c r="J1217" s="166"/>
    </row>
    <row r="1218" spans="1:10" s="128" customFormat="1" x14ac:dyDescent="0.4">
      <c r="A1218" s="167"/>
      <c r="B1218" s="277"/>
      <c r="C1218" s="167"/>
      <c r="D1218" s="167"/>
      <c r="E1218" s="546"/>
      <c r="F1218" s="575"/>
      <c r="G1218" s="576"/>
      <c r="H1218" s="548"/>
      <c r="I1218" s="582"/>
      <c r="J1218" s="166"/>
    </row>
    <row r="1219" spans="1:10" s="133" customFormat="1" x14ac:dyDescent="0.4">
      <c r="A1219" s="273">
        <v>65</v>
      </c>
      <c r="B1219" s="274">
        <v>243111</v>
      </c>
      <c r="C1219" s="273" t="s">
        <v>119</v>
      </c>
      <c r="D1219" s="273" t="s">
        <v>11</v>
      </c>
      <c r="E1219" s="545" t="s">
        <v>260</v>
      </c>
      <c r="F1219" s="564">
        <v>2320</v>
      </c>
      <c r="G1219" s="574">
        <v>243228</v>
      </c>
      <c r="H1219" s="545" t="s">
        <v>1216</v>
      </c>
      <c r="I1219" s="542" t="s">
        <v>487</v>
      </c>
      <c r="J1219" s="285">
        <f>F1219+F1220+F1221+F1222+F1223+F1224+F1225+F1226+F1227+F1228+F1229+F1230</f>
        <v>265840</v>
      </c>
    </row>
    <row r="1220" spans="1:10" s="133" customFormat="1" x14ac:dyDescent="0.4">
      <c r="A1220" s="273"/>
      <c r="B1220" s="277">
        <v>243172</v>
      </c>
      <c r="C1220" s="140" t="s">
        <v>11</v>
      </c>
      <c r="D1220" s="140" t="s">
        <v>11</v>
      </c>
      <c r="E1220" s="545" t="s">
        <v>538</v>
      </c>
      <c r="F1220" s="564">
        <v>12000</v>
      </c>
      <c r="G1220" s="542" t="s">
        <v>11</v>
      </c>
      <c r="H1220" s="545" t="s">
        <v>11</v>
      </c>
      <c r="I1220" s="542" t="s">
        <v>11</v>
      </c>
      <c r="J1220" s="285"/>
    </row>
    <row r="1221" spans="1:10" s="133" customFormat="1" x14ac:dyDescent="0.4">
      <c r="A1221" s="273"/>
      <c r="B1221" s="277">
        <v>243207</v>
      </c>
      <c r="C1221" s="140" t="s">
        <v>11</v>
      </c>
      <c r="D1221" s="140" t="s">
        <v>11</v>
      </c>
      <c r="E1221" s="545" t="s">
        <v>792</v>
      </c>
      <c r="F1221" s="564">
        <v>46200</v>
      </c>
      <c r="G1221" s="574">
        <v>243207</v>
      </c>
      <c r="H1221" s="545" t="s">
        <v>793</v>
      </c>
      <c r="I1221" s="562" t="s">
        <v>825</v>
      </c>
      <c r="J1221" s="285"/>
    </row>
    <row r="1222" spans="1:10" s="133" customFormat="1" x14ac:dyDescent="0.4">
      <c r="A1222" s="273"/>
      <c r="B1222" s="277"/>
      <c r="C1222" s="140"/>
      <c r="D1222" s="140"/>
      <c r="E1222" s="545" t="s">
        <v>2036</v>
      </c>
      <c r="F1222" s="564">
        <v>47800</v>
      </c>
      <c r="G1222" s="574">
        <v>243283</v>
      </c>
      <c r="H1222" s="545" t="s">
        <v>2037</v>
      </c>
      <c r="I1222" s="562" t="s">
        <v>487</v>
      </c>
      <c r="J1222" s="285"/>
    </row>
    <row r="1223" spans="1:10" s="272" customFormat="1" x14ac:dyDescent="0.4">
      <c r="A1223" s="140"/>
      <c r="B1223" s="142">
        <v>243229</v>
      </c>
      <c r="C1223" s="140" t="s">
        <v>11</v>
      </c>
      <c r="D1223" s="140" t="s">
        <v>11</v>
      </c>
      <c r="E1223" s="411" t="s">
        <v>1023</v>
      </c>
      <c r="F1223" s="412">
        <v>32900</v>
      </c>
      <c r="G1223" s="577" t="s">
        <v>11</v>
      </c>
      <c r="H1223" s="549" t="s">
        <v>11</v>
      </c>
      <c r="I1223" s="577" t="s">
        <v>11</v>
      </c>
      <c r="J1223" s="289"/>
    </row>
    <row r="1224" spans="1:10" s="272" customFormat="1" x14ac:dyDescent="0.4">
      <c r="A1224" s="140"/>
      <c r="B1224" s="142"/>
      <c r="C1224" s="140" t="s">
        <v>11</v>
      </c>
      <c r="D1224" s="140" t="s">
        <v>11</v>
      </c>
      <c r="E1224" s="411" t="s">
        <v>1073</v>
      </c>
      <c r="F1224" s="412">
        <v>20100</v>
      </c>
      <c r="G1224" s="577" t="s">
        <v>11</v>
      </c>
      <c r="H1224" s="549" t="s">
        <v>11</v>
      </c>
      <c r="I1224" s="577" t="s">
        <v>11</v>
      </c>
      <c r="J1224" s="289"/>
    </row>
    <row r="1225" spans="1:10" s="272" customFormat="1" x14ac:dyDescent="0.4">
      <c r="A1225" s="140"/>
      <c r="B1225" s="142"/>
      <c r="C1225" s="140" t="s">
        <v>11</v>
      </c>
      <c r="D1225" s="140" t="s">
        <v>11</v>
      </c>
      <c r="E1225" s="411" t="s">
        <v>1081</v>
      </c>
      <c r="F1225" s="412">
        <v>17380</v>
      </c>
      <c r="G1225" s="577" t="s">
        <v>11</v>
      </c>
      <c r="H1225" s="549" t="s">
        <v>11</v>
      </c>
      <c r="I1225" s="577" t="s">
        <v>11</v>
      </c>
      <c r="J1225" s="289"/>
    </row>
    <row r="1226" spans="1:10" s="272" customFormat="1" x14ac:dyDescent="0.4">
      <c r="A1226" s="140"/>
      <c r="B1226" s="142">
        <v>243265</v>
      </c>
      <c r="C1226" s="140" t="s">
        <v>11</v>
      </c>
      <c r="D1226" s="140" t="s">
        <v>11</v>
      </c>
      <c r="E1226" s="411" t="s">
        <v>1465</v>
      </c>
      <c r="F1226" s="412">
        <v>14000</v>
      </c>
      <c r="G1226" s="577" t="s">
        <v>11</v>
      </c>
      <c r="H1226" s="549" t="s">
        <v>11</v>
      </c>
      <c r="I1226" s="577" t="s">
        <v>11</v>
      </c>
      <c r="J1226" s="289"/>
    </row>
    <row r="1227" spans="1:10" s="272" customFormat="1" x14ac:dyDescent="0.4">
      <c r="A1227" s="140"/>
      <c r="B1227" s="142"/>
      <c r="C1227" s="140" t="s">
        <v>11</v>
      </c>
      <c r="D1227" s="140" t="s">
        <v>11</v>
      </c>
      <c r="E1227" s="411" t="s">
        <v>1466</v>
      </c>
      <c r="F1227" s="412">
        <v>13400</v>
      </c>
      <c r="G1227" s="577" t="s">
        <v>11</v>
      </c>
      <c r="H1227" s="549" t="s">
        <v>11</v>
      </c>
      <c r="I1227" s="577" t="s">
        <v>11</v>
      </c>
      <c r="J1227" s="289"/>
    </row>
    <row r="1228" spans="1:10" s="128" customFormat="1" x14ac:dyDescent="0.4">
      <c r="A1228" s="167"/>
      <c r="B1228" s="277"/>
      <c r="C1228" s="140" t="s">
        <v>11</v>
      </c>
      <c r="D1228" s="140" t="s">
        <v>11</v>
      </c>
      <c r="E1228" s="414" t="s">
        <v>1486</v>
      </c>
      <c r="F1228" s="412">
        <v>47400</v>
      </c>
      <c r="G1228" s="577" t="s">
        <v>11</v>
      </c>
      <c r="H1228" s="549" t="s">
        <v>11</v>
      </c>
      <c r="I1228" s="577" t="s">
        <v>11</v>
      </c>
      <c r="J1228" s="166"/>
    </row>
    <row r="1229" spans="1:10" s="128" customFormat="1" x14ac:dyDescent="0.4">
      <c r="A1229" s="167"/>
      <c r="B1229" s="277"/>
      <c r="C1229" s="140" t="s">
        <v>11</v>
      </c>
      <c r="D1229" s="140" t="s">
        <v>11</v>
      </c>
      <c r="E1229" s="414" t="s">
        <v>1522</v>
      </c>
      <c r="F1229" s="412">
        <v>8500</v>
      </c>
      <c r="G1229" s="577" t="s">
        <v>11</v>
      </c>
      <c r="H1229" s="549" t="s">
        <v>11</v>
      </c>
      <c r="I1229" s="577" t="s">
        <v>11</v>
      </c>
      <c r="J1229" s="166"/>
    </row>
    <row r="1230" spans="1:10" s="128" customFormat="1" x14ac:dyDescent="0.4">
      <c r="A1230" s="167"/>
      <c r="B1230" s="277"/>
      <c r="C1230" s="140" t="s">
        <v>11</v>
      </c>
      <c r="D1230" s="140" t="s">
        <v>11</v>
      </c>
      <c r="E1230" s="414" t="s">
        <v>1540</v>
      </c>
      <c r="F1230" s="412">
        <v>3840</v>
      </c>
      <c r="G1230" s="577" t="s">
        <v>11</v>
      </c>
      <c r="H1230" s="549" t="s">
        <v>11</v>
      </c>
      <c r="I1230" s="577" t="s">
        <v>11</v>
      </c>
      <c r="J1230" s="166"/>
    </row>
    <row r="1231" spans="1:10" s="128" customFormat="1" x14ac:dyDescent="0.4">
      <c r="A1231" s="167"/>
      <c r="B1231" s="277"/>
      <c r="C1231" s="140" t="s">
        <v>11</v>
      </c>
      <c r="D1231" s="140" t="s">
        <v>11</v>
      </c>
      <c r="E1231" s="546" t="s">
        <v>1590</v>
      </c>
      <c r="F1231" s="575">
        <v>23500</v>
      </c>
      <c r="G1231" s="576"/>
      <c r="H1231" s="548"/>
      <c r="I1231" s="582"/>
      <c r="J1231" s="166"/>
    </row>
    <row r="1232" spans="1:10" s="128" customFormat="1" x14ac:dyDescent="0.4">
      <c r="A1232" s="167"/>
      <c r="B1232" s="277">
        <v>243328</v>
      </c>
      <c r="C1232" s="140" t="s">
        <v>11</v>
      </c>
      <c r="D1232" s="140" t="s">
        <v>11</v>
      </c>
      <c r="E1232" s="546" t="s">
        <v>2501</v>
      </c>
      <c r="F1232" s="575">
        <v>81900</v>
      </c>
      <c r="G1232" s="576"/>
      <c r="H1232" s="548"/>
      <c r="I1232" s="582"/>
      <c r="J1232" s="166"/>
    </row>
    <row r="1233" spans="1:10" s="128" customFormat="1" x14ac:dyDescent="0.4">
      <c r="A1233" s="167"/>
      <c r="B1233" s="277"/>
      <c r="C1233" s="140" t="s">
        <v>11</v>
      </c>
      <c r="D1233" s="140" t="s">
        <v>11</v>
      </c>
      <c r="E1233" s="546" t="s">
        <v>2512</v>
      </c>
      <c r="F1233" s="575">
        <v>41700</v>
      </c>
      <c r="G1233" s="576"/>
      <c r="H1233" s="548"/>
      <c r="I1233" s="582"/>
      <c r="J1233" s="166"/>
    </row>
    <row r="1234" spans="1:10" s="128" customFormat="1" x14ac:dyDescent="0.4">
      <c r="A1234" s="167"/>
      <c r="B1234" s="277"/>
      <c r="C1234" s="140" t="s">
        <v>11</v>
      </c>
      <c r="D1234" s="140" t="s">
        <v>11</v>
      </c>
      <c r="E1234" s="548" t="s">
        <v>2535</v>
      </c>
      <c r="F1234" s="575">
        <v>4800</v>
      </c>
      <c r="G1234" s="576"/>
      <c r="H1234" s="548"/>
      <c r="I1234" s="582"/>
      <c r="J1234" s="166"/>
    </row>
    <row r="1235" spans="1:10" s="128" customFormat="1" x14ac:dyDescent="0.4">
      <c r="A1235" s="167"/>
      <c r="B1235" s="277">
        <v>243342</v>
      </c>
      <c r="C1235" s="140" t="s">
        <v>11</v>
      </c>
      <c r="D1235" s="140" t="s">
        <v>11</v>
      </c>
      <c r="E1235" s="548" t="s">
        <v>2692</v>
      </c>
      <c r="F1235" s="575">
        <v>8190</v>
      </c>
      <c r="G1235" s="576"/>
      <c r="H1235" s="548"/>
      <c r="I1235" s="582"/>
      <c r="J1235" s="166"/>
    </row>
    <row r="1236" spans="1:10" s="128" customFormat="1" x14ac:dyDescent="0.4">
      <c r="A1236" s="167"/>
      <c r="B1236" s="277">
        <v>243353</v>
      </c>
      <c r="C1236" s="140" t="s">
        <v>11</v>
      </c>
      <c r="D1236" s="140" t="s">
        <v>11</v>
      </c>
      <c r="E1236" s="548" t="s">
        <v>2738</v>
      </c>
      <c r="F1236" s="575">
        <v>46500</v>
      </c>
      <c r="G1236" s="576"/>
      <c r="H1236" s="548"/>
      <c r="I1236" s="582"/>
      <c r="J1236" s="166"/>
    </row>
    <row r="1237" spans="1:10" s="128" customFormat="1" x14ac:dyDescent="0.4">
      <c r="A1237" s="167"/>
      <c r="B1237" s="277"/>
      <c r="C1237" s="140" t="s">
        <v>11</v>
      </c>
      <c r="D1237" s="140" t="s">
        <v>11</v>
      </c>
      <c r="E1237" s="548" t="s">
        <v>2763</v>
      </c>
      <c r="F1237" s="575">
        <v>67700</v>
      </c>
      <c r="G1237" s="576"/>
      <c r="H1237" s="548"/>
      <c r="I1237" s="582"/>
      <c r="J1237" s="166"/>
    </row>
    <row r="1238" spans="1:10" s="128" customFormat="1" x14ac:dyDescent="0.4">
      <c r="A1238" s="167"/>
      <c r="B1238" s="277"/>
      <c r="C1238" s="140"/>
      <c r="D1238" s="140"/>
      <c r="E1238" s="548"/>
      <c r="F1238" s="575"/>
      <c r="G1238" s="576"/>
      <c r="H1238" s="548"/>
      <c r="I1238" s="582"/>
      <c r="J1238" s="166"/>
    </row>
    <row r="1239" spans="1:10" s="128" customFormat="1" x14ac:dyDescent="0.4">
      <c r="A1239" s="167"/>
      <c r="B1239" s="277"/>
      <c r="C1239" s="140"/>
      <c r="D1239" s="140"/>
      <c r="E1239" s="548"/>
      <c r="F1239" s="575"/>
      <c r="G1239" s="576"/>
      <c r="H1239" s="548"/>
      <c r="I1239" s="582"/>
      <c r="J1239" s="166"/>
    </row>
    <row r="1240" spans="1:10" s="128" customFormat="1" x14ac:dyDescent="0.4">
      <c r="A1240" s="167"/>
      <c r="B1240" s="277"/>
      <c r="C1240" s="167"/>
      <c r="D1240" s="167"/>
      <c r="E1240" s="546"/>
      <c r="F1240" s="575"/>
      <c r="G1240" s="576"/>
      <c r="H1240" s="548"/>
      <c r="I1240" s="582"/>
      <c r="J1240" s="166"/>
    </row>
    <row r="1241" spans="1:10" s="133" customFormat="1" x14ac:dyDescent="0.4">
      <c r="A1241" s="273">
        <v>66</v>
      </c>
      <c r="B1241" s="274">
        <v>243108</v>
      </c>
      <c r="C1241" s="295" t="s">
        <v>173</v>
      </c>
      <c r="D1241" s="273" t="s">
        <v>11</v>
      </c>
      <c r="E1241" s="604" t="s">
        <v>247</v>
      </c>
      <c r="F1241" s="564">
        <v>15236.8</v>
      </c>
      <c r="G1241" s="574">
        <v>243257</v>
      </c>
      <c r="H1241" s="545" t="s">
        <v>1743</v>
      </c>
      <c r="I1241" s="562" t="s">
        <v>487</v>
      </c>
      <c r="J1241" s="285">
        <f>F1241+F1242+F1243+F1244</f>
        <v>45881.599999999999</v>
      </c>
    </row>
    <row r="1242" spans="1:10" s="133" customFormat="1" x14ac:dyDescent="0.4">
      <c r="A1242" s="273"/>
      <c r="B1242" s="274">
        <v>243229</v>
      </c>
      <c r="C1242" s="140" t="s">
        <v>11</v>
      </c>
      <c r="D1242" s="140" t="s">
        <v>11</v>
      </c>
      <c r="E1242" s="604" t="s">
        <v>1022</v>
      </c>
      <c r="F1242" s="564">
        <v>15236.8</v>
      </c>
      <c r="G1242" s="544" t="s">
        <v>11</v>
      </c>
      <c r="H1242" s="545" t="s">
        <v>11</v>
      </c>
      <c r="I1242" s="544" t="s">
        <v>11</v>
      </c>
      <c r="J1242" s="285"/>
    </row>
    <row r="1243" spans="1:10" s="133" customFormat="1" x14ac:dyDescent="0.4">
      <c r="A1243" s="273"/>
      <c r="B1243" s="274"/>
      <c r="C1243" s="140" t="s">
        <v>11</v>
      </c>
      <c r="D1243" s="140" t="s">
        <v>11</v>
      </c>
      <c r="E1243" s="663" t="s">
        <v>1557</v>
      </c>
      <c r="F1243" s="578">
        <v>9523</v>
      </c>
      <c r="G1243" s="551">
        <v>243311</v>
      </c>
      <c r="H1243" s="549" t="s">
        <v>2341</v>
      </c>
      <c r="I1243" s="551" t="s">
        <v>11</v>
      </c>
      <c r="J1243" s="285"/>
    </row>
    <row r="1244" spans="1:10" s="133" customFormat="1" x14ac:dyDescent="0.4">
      <c r="A1244" s="273"/>
      <c r="B1244" s="274">
        <v>243300</v>
      </c>
      <c r="C1244" s="140" t="s">
        <v>11</v>
      </c>
      <c r="D1244" s="140" t="s">
        <v>11</v>
      </c>
      <c r="E1244" s="663" t="s">
        <v>2172</v>
      </c>
      <c r="F1244" s="578">
        <v>5885</v>
      </c>
      <c r="G1244" s="551" t="s">
        <v>11</v>
      </c>
      <c r="H1244" s="549" t="s">
        <v>11</v>
      </c>
      <c r="I1244" s="551" t="s">
        <v>11</v>
      </c>
      <c r="J1244" s="285"/>
    </row>
    <row r="1245" spans="1:10" s="133" customFormat="1" x14ac:dyDescent="0.4">
      <c r="A1245" s="273"/>
      <c r="B1245" s="274">
        <v>243342</v>
      </c>
      <c r="C1245" s="140" t="s">
        <v>11</v>
      </c>
      <c r="D1245" s="140" t="s">
        <v>11</v>
      </c>
      <c r="E1245" s="786" t="s">
        <v>2696</v>
      </c>
      <c r="F1245" s="566">
        <v>19356.3</v>
      </c>
      <c r="G1245" s="584"/>
      <c r="H1245" s="552"/>
      <c r="I1245" s="580"/>
      <c r="J1245" s="285"/>
    </row>
    <row r="1246" spans="1:10" s="128" customFormat="1" x14ac:dyDescent="0.4">
      <c r="A1246" s="167"/>
      <c r="B1246" s="277"/>
      <c r="C1246" s="140" t="s">
        <v>11</v>
      </c>
      <c r="D1246" s="140" t="s">
        <v>11</v>
      </c>
      <c r="E1246" s="786" t="s">
        <v>2705</v>
      </c>
      <c r="F1246" s="575">
        <v>19046</v>
      </c>
      <c r="G1246" s="576"/>
      <c r="H1246" s="548"/>
      <c r="I1246" s="582"/>
      <c r="J1246" s="166"/>
    </row>
    <row r="1247" spans="1:10" s="128" customFormat="1" x14ac:dyDescent="0.4">
      <c r="A1247" s="167"/>
      <c r="B1247" s="277">
        <v>243354</v>
      </c>
      <c r="C1247" s="140" t="s">
        <v>11</v>
      </c>
      <c r="D1247" s="140" t="s">
        <v>11</v>
      </c>
      <c r="E1247" s="786" t="s">
        <v>2764</v>
      </c>
      <c r="F1247" s="575">
        <v>27873.5</v>
      </c>
      <c r="G1247" s="576"/>
      <c r="H1247" s="548"/>
      <c r="I1247" s="582"/>
      <c r="J1247" s="166"/>
    </row>
    <row r="1248" spans="1:10" s="128" customFormat="1" x14ac:dyDescent="0.4">
      <c r="A1248" s="167"/>
      <c r="B1248" s="277"/>
      <c r="C1248" s="140"/>
      <c r="D1248" s="140"/>
      <c r="E1248" s="786"/>
      <c r="F1248" s="575"/>
      <c r="G1248" s="576"/>
      <c r="H1248" s="548"/>
      <c r="I1248" s="582"/>
      <c r="J1248" s="166"/>
    </row>
    <row r="1249" spans="1:10" s="128" customFormat="1" x14ac:dyDescent="0.4">
      <c r="A1249" s="167"/>
      <c r="B1249" s="277"/>
      <c r="C1249" s="140"/>
      <c r="D1249" s="140"/>
      <c r="E1249" s="786"/>
      <c r="F1249" s="575"/>
      <c r="G1249" s="576"/>
      <c r="H1249" s="548"/>
      <c r="I1249" s="582"/>
      <c r="J1249" s="166"/>
    </row>
    <row r="1250" spans="1:10" s="128" customFormat="1" x14ac:dyDescent="0.4">
      <c r="A1250" s="167"/>
      <c r="B1250" s="277"/>
      <c r="C1250" s="140"/>
      <c r="D1250" s="140"/>
      <c r="E1250" s="786"/>
      <c r="F1250" s="575"/>
      <c r="G1250" s="576"/>
      <c r="H1250" s="548"/>
      <c r="I1250" s="582"/>
      <c r="J1250" s="166"/>
    </row>
    <row r="1251" spans="1:10" s="133" customFormat="1" x14ac:dyDescent="0.4">
      <c r="A1251" s="273">
        <v>67</v>
      </c>
      <c r="B1251" s="274">
        <v>243108</v>
      </c>
      <c r="C1251" s="273" t="s">
        <v>122</v>
      </c>
      <c r="D1251" s="273" t="s">
        <v>11</v>
      </c>
      <c r="E1251" s="549" t="s">
        <v>245</v>
      </c>
      <c r="F1251" s="578">
        <v>81000</v>
      </c>
      <c r="G1251" s="585">
        <v>243276</v>
      </c>
      <c r="H1251" s="549" t="s">
        <v>1933</v>
      </c>
      <c r="I1251" s="586" t="s">
        <v>487</v>
      </c>
      <c r="J1251" s="285">
        <f>F1251</f>
        <v>81000</v>
      </c>
    </row>
    <row r="1252" spans="1:10" s="293" customFormat="1" x14ac:dyDescent="0.4">
      <c r="A1252" s="137"/>
      <c r="B1252" s="136">
        <v>243368</v>
      </c>
      <c r="C1252" s="140" t="s">
        <v>11</v>
      </c>
      <c r="D1252" s="140" t="s">
        <v>11</v>
      </c>
      <c r="E1252" s="552" t="s">
        <v>2946</v>
      </c>
      <c r="F1252" s="566">
        <v>54000</v>
      </c>
      <c r="G1252" s="584"/>
      <c r="H1252" s="552"/>
      <c r="I1252" s="580"/>
      <c r="J1252" s="292"/>
    </row>
    <row r="1253" spans="1:10" s="293" customFormat="1" x14ac:dyDescent="0.4">
      <c r="A1253" s="137"/>
      <c r="B1253" s="136"/>
      <c r="C1253" s="137"/>
      <c r="D1253" s="137"/>
      <c r="E1253" s="552"/>
      <c r="F1253" s="566"/>
      <c r="G1253" s="584"/>
      <c r="H1253" s="552"/>
      <c r="I1253" s="580"/>
      <c r="J1253" s="292"/>
    </row>
    <row r="1254" spans="1:10" s="133" customFormat="1" x14ac:dyDescent="0.4">
      <c r="A1254" s="273"/>
      <c r="B1254" s="274"/>
      <c r="C1254" s="273"/>
      <c r="D1254" s="273"/>
      <c r="E1254" s="552"/>
      <c r="F1254" s="566"/>
      <c r="G1254" s="584"/>
      <c r="H1254" s="552"/>
      <c r="I1254" s="580"/>
      <c r="J1254" s="285"/>
    </row>
    <row r="1255" spans="1:10" s="133" customFormat="1" x14ac:dyDescent="0.4">
      <c r="A1255" s="273">
        <v>68</v>
      </c>
      <c r="B1255" s="274">
        <v>243108</v>
      </c>
      <c r="C1255" s="273" t="s">
        <v>120</v>
      </c>
      <c r="D1255" s="273" t="s">
        <v>11</v>
      </c>
      <c r="E1255" s="545" t="s">
        <v>121</v>
      </c>
      <c r="F1255" s="564">
        <v>7250</v>
      </c>
      <c r="G1255" s="574">
        <v>243217</v>
      </c>
      <c r="H1255" s="545"/>
      <c r="I1255" s="562" t="s">
        <v>487</v>
      </c>
      <c r="J1255" s="285">
        <f>F1255+F1256</f>
        <v>15950</v>
      </c>
    </row>
    <row r="1256" spans="1:10" s="128" customFormat="1" x14ac:dyDescent="0.4">
      <c r="A1256" s="167"/>
      <c r="B1256" s="277"/>
      <c r="C1256" s="140" t="s">
        <v>11</v>
      </c>
      <c r="D1256" s="140" t="s">
        <v>11</v>
      </c>
      <c r="E1256" s="545" t="s">
        <v>546</v>
      </c>
      <c r="F1256" s="564">
        <v>8700</v>
      </c>
      <c r="G1256" s="544" t="s">
        <v>11</v>
      </c>
      <c r="H1256" s="545" t="s">
        <v>11</v>
      </c>
      <c r="I1256" s="544" t="s">
        <v>11</v>
      </c>
      <c r="J1256" s="166"/>
    </row>
    <row r="1257" spans="1:10" s="272" customFormat="1" x14ac:dyDescent="0.4">
      <c r="A1257" s="140"/>
      <c r="B1257" s="142">
        <v>243369</v>
      </c>
      <c r="C1257" s="140" t="s">
        <v>11</v>
      </c>
      <c r="D1257" s="140" t="s">
        <v>11</v>
      </c>
      <c r="E1257" s="552" t="s">
        <v>2988</v>
      </c>
      <c r="F1257" s="566">
        <v>14500</v>
      </c>
      <c r="G1257" s="554"/>
      <c r="H1257" s="552"/>
      <c r="I1257" s="554"/>
      <c r="J1257" s="289"/>
    </row>
    <row r="1258" spans="1:10" s="272" customFormat="1" x14ac:dyDescent="0.4">
      <c r="A1258" s="140"/>
      <c r="B1258" s="142"/>
      <c r="C1258" s="140" t="s">
        <v>11</v>
      </c>
      <c r="D1258" s="140" t="s">
        <v>11</v>
      </c>
      <c r="E1258" s="552"/>
      <c r="F1258" s="566"/>
      <c r="G1258" s="554"/>
      <c r="H1258" s="552"/>
      <c r="I1258" s="554"/>
      <c r="J1258" s="289"/>
    </row>
    <row r="1259" spans="1:10" s="128" customFormat="1" x14ac:dyDescent="0.4">
      <c r="A1259" s="167"/>
      <c r="B1259" s="167"/>
      <c r="C1259" s="167"/>
      <c r="D1259" s="167"/>
      <c r="E1259" s="548"/>
      <c r="F1259" s="575"/>
      <c r="G1259" s="576"/>
      <c r="H1259" s="548"/>
      <c r="I1259" s="582"/>
      <c r="J1259" s="166"/>
    </row>
    <row r="1260" spans="1:10" s="128" customFormat="1" x14ac:dyDescent="0.4">
      <c r="A1260" s="167">
        <v>69</v>
      </c>
      <c r="B1260" s="277">
        <v>243250</v>
      </c>
      <c r="C1260" s="167" t="s">
        <v>418</v>
      </c>
      <c r="D1260" s="273" t="s">
        <v>11</v>
      </c>
      <c r="E1260" s="545" t="s">
        <v>419</v>
      </c>
      <c r="F1260" s="564">
        <v>7800</v>
      </c>
      <c r="G1260" s="544">
        <v>243228</v>
      </c>
      <c r="H1260" s="545" t="s">
        <v>1217</v>
      </c>
      <c r="I1260" s="562" t="s">
        <v>487</v>
      </c>
      <c r="J1260" s="166">
        <f>F1260+F1261+F1262+F1263+F1264+F1265+F1266+F1267+F1268</f>
        <v>141990.5</v>
      </c>
    </row>
    <row r="1261" spans="1:10" s="128" customFormat="1" x14ac:dyDescent="0.4">
      <c r="A1261" s="167"/>
      <c r="B1261" s="167"/>
      <c r="C1261" s="140" t="s">
        <v>11</v>
      </c>
      <c r="D1261" s="140" t="s">
        <v>11</v>
      </c>
      <c r="E1261" s="545" t="s">
        <v>566</v>
      </c>
      <c r="F1261" s="564">
        <v>7800</v>
      </c>
      <c r="G1261" s="544" t="s">
        <v>11</v>
      </c>
      <c r="H1261" s="545" t="s">
        <v>11</v>
      </c>
      <c r="I1261" s="544" t="s">
        <v>11</v>
      </c>
      <c r="J1261" s="166"/>
    </row>
    <row r="1262" spans="1:10" s="272" customFormat="1" x14ac:dyDescent="0.4">
      <c r="A1262" s="140"/>
      <c r="B1262" s="140"/>
      <c r="C1262" s="140" t="s">
        <v>11</v>
      </c>
      <c r="D1262" s="140" t="s">
        <v>11</v>
      </c>
      <c r="E1262" s="549" t="s">
        <v>1362</v>
      </c>
      <c r="F1262" s="578">
        <v>38092</v>
      </c>
      <c r="G1262" s="544">
        <v>243333</v>
      </c>
      <c r="H1262" s="545" t="s">
        <v>2649</v>
      </c>
      <c r="I1262" s="544" t="s">
        <v>11</v>
      </c>
      <c r="J1262" s="289"/>
    </row>
    <row r="1263" spans="1:10" s="272" customFormat="1" x14ac:dyDescent="0.4">
      <c r="A1263" s="140"/>
      <c r="B1263" s="142">
        <v>242900</v>
      </c>
      <c r="C1263" s="140" t="s">
        <v>11</v>
      </c>
      <c r="D1263" s="140" t="s">
        <v>11</v>
      </c>
      <c r="E1263" s="549" t="s">
        <v>1461</v>
      </c>
      <c r="F1263" s="578">
        <v>7062</v>
      </c>
      <c r="G1263" s="544" t="s">
        <v>11</v>
      </c>
      <c r="H1263" s="545" t="s">
        <v>11</v>
      </c>
      <c r="I1263" s="544" t="s">
        <v>11</v>
      </c>
      <c r="J1263" s="289"/>
    </row>
    <row r="1264" spans="1:10" s="272" customFormat="1" x14ac:dyDescent="0.4">
      <c r="A1264" s="140"/>
      <c r="B1264" s="142"/>
      <c r="C1264" s="140" t="s">
        <v>11</v>
      </c>
      <c r="D1264" s="140" t="s">
        <v>11</v>
      </c>
      <c r="E1264" s="549" t="s">
        <v>1563</v>
      </c>
      <c r="F1264" s="578">
        <v>21721</v>
      </c>
      <c r="G1264" s="544" t="s">
        <v>11</v>
      </c>
      <c r="H1264" s="545" t="s">
        <v>11</v>
      </c>
      <c r="I1264" s="544" t="s">
        <v>11</v>
      </c>
      <c r="J1264" s="289"/>
    </row>
    <row r="1265" spans="1:10" s="272" customFormat="1" x14ac:dyDescent="0.4">
      <c r="A1265" s="140"/>
      <c r="B1265" s="142">
        <v>243328</v>
      </c>
      <c r="C1265" s="140" t="s">
        <v>11</v>
      </c>
      <c r="D1265" s="140" t="s">
        <v>11</v>
      </c>
      <c r="E1265" s="549" t="s">
        <v>2495</v>
      </c>
      <c r="F1265" s="578">
        <v>13963.5</v>
      </c>
      <c r="G1265" s="544" t="s">
        <v>11</v>
      </c>
      <c r="H1265" s="545" t="s">
        <v>11</v>
      </c>
      <c r="I1265" s="544" t="s">
        <v>11</v>
      </c>
      <c r="J1265" s="289"/>
    </row>
    <row r="1266" spans="1:10" s="272" customFormat="1" x14ac:dyDescent="0.4">
      <c r="A1266" s="140"/>
      <c r="B1266" s="142"/>
      <c r="C1266" s="140" t="s">
        <v>11</v>
      </c>
      <c r="D1266" s="140" t="s">
        <v>11</v>
      </c>
      <c r="E1266" s="549" t="s">
        <v>2496</v>
      </c>
      <c r="F1266" s="578">
        <v>35952</v>
      </c>
      <c r="G1266" s="544" t="s">
        <v>11</v>
      </c>
      <c r="H1266" s="545" t="s">
        <v>11</v>
      </c>
      <c r="I1266" s="544" t="s">
        <v>11</v>
      </c>
      <c r="J1266" s="289"/>
    </row>
    <row r="1267" spans="1:10" s="272" customFormat="1" x14ac:dyDescent="0.4">
      <c r="A1267" s="140"/>
      <c r="B1267" s="142"/>
      <c r="C1267" s="140" t="s">
        <v>11</v>
      </c>
      <c r="D1267" s="140" t="s">
        <v>11</v>
      </c>
      <c r="E1267" s="549" t="s">
        <v>2566</v>
      </c>
      <c r="F1267" s="578">
        <v>4800</v>
      </c>
      <c r="G1267" s="544" t="s">
        <v>11</v>
      </c>
      <c r="H1267" s="545" t="s">
        <v>11</v>
      </c>
      <c r="I1267" s="544" t="s">
        <v>11</v>
      </c>
      <c r="J1267" s="289"/>
    </row>
    <row r="1268" spans="1:10" s="272" customFormat="1" x14ac:dyDescent="0.4">
      <c r="A1268" s="140"/>
      <c r="B1268" s="142"/>
      <c r="C1268" s="140" t="s">
        <v>11</v>
      </c>
      <c r="D1268" s="140" t="s">
        <v>11</v>
      </c>
      <c r="E1268" s="549" t="s">
        <v>2256</v>
      </c>
      <c r="F1268" s="578">
        <v>4800</v>
      </c>
      <c r="G1268" s="544" t="s">
        <v>11</v>
      </c>
      <c r="H1268" s="545" t="s">
        <v>11</v>
      </c>
      <c r="I1268" s="544" t="s">
        <v>11</v>
      </c>
      <c r="J1268" s="289"/>
    </row>
    <row r="1269" spans="1:10" s="272" customFormat="1" x14ac:dyDescent="0.4">
      <c r="A1269" s="140"/>
      <c r="B1269" s="142">
        <v>243353</v>
      </c>
      <c r="C1269" s="140" t="s">
        <v>11</v>
      </c>
      <c r="D1269" s="140" t="s">
        <v>11</v>
      </c>
      <c r="E1269" s="552" t="s">
        <v>2834</v>
      </c>
      <c r="F1269" s="566">
        <v>52002</v>
      </c>
      <c r="G1269" s="554"/>
      <c r="H1269" s="552"/>
      <c r="I1269" s="554"/>
      <c r="J1269" s="289"/>
    </row>
    <row r="1270" spans="1:10" s="272" customFormat="1" x14ac:dyDescent="0.4">
      <c r="A1270" s="140"/>
      <c r="B1270" s="142"/>
      <c r="C1270" s="140" t="s">
        <v>11</v>
      </c>
      <c r="D1270" s="140" t="s">
        <v>11</v>
      </c>
      <c r="E1270" s="552" t="s">
        <v>2866</v>
      </c>
      <c r="F1270" s="566">
        <v>10860.5</v>
      </c>
      <c r="G1270" s="554"/>
      <c r="H1270" s="552"/>
      <c r="I1270" s="554"/>
      <c r="J1270" s="289"/>
    </row>
    <row r="1271" spans="1:10" s="128" customFormat="1" x14ac:dyDescent="0.4">
      <c r="A1271" s="167"/>
      <c r="B1271" s="167"/>
      <c r="C1271" s="167"/>
      <c r="D1271" s="167"/>
      <c r="E1271" s="548"/>
      <c r="F1271" s="575"/>
      <c r="G1271" s="576"/>
      <c r="H1271" s="548"/>
      <c r="I1271" s="582"/>
      <c r="J1271" s="166"/>
    </row>
    <row r="1272" spans="1:10" s="128" customFormat="1" x14ac:dyDescent="0.4">
      <c r="A1272" s="167">
        <v>70</v>
      </c>
      <c r="B1272" s="277">
        <v>243172</v>
      </c>
      <c r="C1272" s="167" t="s">
        <v>433</v>
      </c>
      <c r="D1272" s="273" t="s">
        <v>11</v>
      </c>
      <c r="E1272" s="545" t="s">
        <v>434</v>
      </c>
      <c r="F1272" s="564">
        <v>34000</v>
      </c>
      <c r="G1272" s="574">
        <v>243208</v>
      </c>
      <c r="H1272" s="545">
        <v>52410619</v>
      </c>
      <c r="I1272" s="562" t="s">
        <v>487</v>
      </c>
      <c r="J1272" s="166">
        <f>F1272+F1273+F1274+F1275+F1276+F1277+F1278+F1279+F1280</f>
        <v>126050</v>
      </c>
    </row>
    <row r="1273" spans="1:10" s="128" customFormat="1" x14ac:dyDescent="0.4">
      <c r="A1273" s="167"/>
      <c r="B1273" s="277"/>
      <c r="C1273" s="140" t="s">
        <v>11</v>
      </c>
      <c r="D1273" s="140" t="s">
        <v>11</v>
      </c>
      <c r="E1273" s="545" t="s">
        <v>558</v>
      </c>
      <c r="F1273" s="564">
        <v>4800</v>
      </c>
      <c r="G1273" s="544" t="s">
        <v>11</v>
      </c>
      <c r="H1273" s="545" t="s">
        <v>11</v>
      </c>
      <c r="I1273" s="544" t="s">
        <v>11</v>
      </c>
      <c r="J1273" s="166"/>
    </row>
    <row r="1274" spans="1:10" s="128" customFormat="1" x14ac:dyDescent="0.4">
      <c r="A1274" s="167"/>
      <c r="B1274" s="277"/>
      <c r="C1274" s="140" t="s">
        <v>11</v>
      </c>
      <c r="D1274" s="140" t="s">
        <v>11</v>
      </c>
      <c r="E1274" s="545" t="s">
        <v>559</v>
      </c>
      <c r="F1274" s="564">
        <v>9500</v>
      </c>
      <c r="G1274" s="544" t="s">
        <v>11</v>
      </c>
      <c r="H1274" s="545" t="s">
        <v>11</v>
      </c>
      <c r="I1274" s="544" t="s">
        <v>11</v>
      </c>
      <c r="J1274" s="166"/>
    </row>
    <row r="1275" spans="1:10" s="128" customFormat="1" x14ac:dyDescent="0.4">
      <c r="A1275" s="167"/>
      <c r="B1275" s="277"/>
      <c r="C1275" s="140" t="s">
        <v>11</v>
      </c>
      <c r="D1275" s="140" t="s">
        <v>11</v>
      </c>
      <c r="E1275" s="545" t="s">
        <v>560</v>
      </c>
      <c r="F1275" s="564">
        <v>6400</v>
      </c>
      <c r="G1275" s="544" t="s">
        <v>11</v>
      </c>
      <c r="H1275" s="545" t="s">
        <v>11</v>
      </c>
      <c r="I1275" s="544" t="s">
        <v>11</v>
      </c>
      <c r="J1275" s="166"/>
    </row>
    <row r="1276" spans="1:10" s="128" customFormat="1" x14ac:dyDescent="0.4">
      <c r="A1276" s="167"/>
      <c r="B1276" s="277"/>
      <c r="C1276" s="140" t="s">
        <v>11</v>
      </c>
      <c r="D1276" s="140" t="s">
        <v>11</v>
      </c>
      <c r="E1276" s="545" t="s">
        <v>434</v>
      </c>
      <c r="F1276" s="564">
        <v>34000</v>
      </c>
      <c r="G1276" s="544" t="s">
        <v>11</v>
      </c>
      <c r="H1276" s="545" t="s">
        <v>11</v>
      </c>
      <c r="I1276" s="544" t="s">
        <v>11</v>
      </c>
      <c r="J1276" s="166"/>
    </row>
    <row r="1277" spans="1:10" s="128" customFormat="1" x14ac:dyDescent="0.4">
      <c r="A1277" s="167"/>
      <c r="B1277" s="277">
        <v>243229</v>
      </c>
      <c r="C1277" s="140" t="s">
        <v>11</v>
      </c>
      <c r="D1277" s="140" t="s">
        <v>11</v>
      </c>
      <c r="E1277" s="411" t="s">
        <v>1502</v>
      </c>
      <c r="F1277" s="412">
        <v>1650</v>
      </c>
      <c r="G1277" s="551">
        <v>243326</v>
      </c>
      <c r="H1277" s="549" t="s">
        <v>2476</v>
      </c>
      <c r="I1277" s="551" t="s">
        <v>11</v>
      </c>
      <c r="J1277" s="166"/>
    </row>
    <row r="1278" spans="1:10" s="128" customFormat="1" x14ac:dyDescent="0.4">
      <c r="A1278" s="167"/>
      <c r="B1278" s="277">
        <v>243277</v>
      </c>
      <c r="C1278" s="140" t="s">
        <v>11</v>
      </c>
      <c r="D1278" s="140" t="s">
        <v>11</v>
      </c>
      <c r="E1278" s="411" t="s">
        <v>1817</v>
      </c>
      <c r="F1278" s="412">
        <v>11400</v>
      </c>
      <c r="G1278" s="551" t="s">
        <v>11</v>
      </c>
      <c r="H1278" s="549" t="s">
        <v>11</v>
      </c>
      <c r="I1278" s="551" t="s">
        <v>11</v>
      </c>
      <c r="J1278" s="166"/>
    </row>
    <row r="1279" spans="1:10" s="128" customFormat="1" x14ac:dyDescent="0.4">
      <c r="A1279" s="167"/>
      <c r="B1279" s="277">
        <v>243286</v>
      </c>
      <c r="C1279" s="140" t="s">
        <v>11</v>
      </c>
      <c r="D1279" s="140" t="s">
        <v>11</v>
      </c>
      <c r="E1279" s="411" t="s">
        <v>2045</v>
      </c>
      <c r="F1279" s="412">
        <v>5300</v>
      </c>
      <c r="G1279" s="551" t="s">
        <v>11</v>
      </c>
      <c r="H1279" s="549" t="s">
        <v>11</v>
      </c>
      <c r="I1279" s="551" t="s">
        <v>11</v>
      </c>
      <c r="J1279" s="166"/>
    </row>
    <row r="1280" spans="1:10" s="128" customFormat="1" x14ac:dyDescent="0.4">
      <c r="A1280" s="167"/>
      <c r="B1280" s="277"/>
      <c r="C1280" s="140" t="s">
        <v>11</v>
      </c>
      <c r="D1280" s="140" t="s">
        <v>11</v>
      </c>
      <c r="E1280" s="411" t="s">
        <v>2425</v>
      </c>
      <c r="F1280" s="412">
        <v>19000</v>
      </c>
      <c r="G1280" s="551" t="s">
        <v>11</v>
      </c>
      <c r="H1280" s="549" t="s">
        <v>11</v>
      </c>
      <c r="I1280" s="551" t="s">
        <v>11</v>
      </c>
      <c r="J1280" s="166"/>
    </row>
    <row r="1281" spans="1:10" s="272" customFormat="1" x14ac:dyDescent="0.4">
      <c r="A1281" s="140"/>
      <c r="B1281" s="142">
        <v>243328</v>
      </c>
      <c r="C1281" s="140" t="s">
        <v>11</v>
      </c>
      <c r="D1281" s="140" t="s">
        <v>11</v>
      </c>
      <c r="E1281" s="418" t="s">
        <v>2494</v>
      </c>
      <c r="F1281" s="419">
        <v>7000</v>
      </c>
      <c r="G1281" s="554"/>
      <c r="H1281" s="552"/>
      <c r="I1281" s="554"/>
      <c r="J1281" s="289"/>
    </row>
    <row r="1282" spans="1:10" s="272" customFormat="1" x14ac:dyDescent="0.4">
      <c r="A1282" s="140"/>
      <c r="B1282" s="142"/>
      <c r="C1282" s="140" t="s">
        <v>11</v>
      </c>
      <c r="D1282" s="140" t="s">
        <v>11</v>
      </c>
      <c r="E1282" s="418" t="s">
        <v>2518</v>
      </c>
      <c r="F1282" s="419">
        <v>2560</v>
      </c>
      <c r="G1282" s="554"/>
      <c r="H1282" s="552"/>
      <c r="I1282" s="554"/>
      <c r="J1282" s="289"/>
    </row>
    <row r="1283" spans="1:10" s="272" customFormat="1" x14ac:dyDescent="0.4">
      <c r="A1283" s="140"/>
      <c r="B1283" s="142" t="s">
        <v>2751</v>
      </c>
      <c r="C1283" s="140" t="s">
        <v>11</v>
      </c>
      <c r="D1283" s="140" t="s">
        <v>11</v>
      </c>
      <c r="E1283" s="418" t="s">
        <v>2752</v>
      </c>
      <c r="F1283" s="419">
        <v>3120</v>
      </c>
      <c r="G1283" s="554"/>
      <c r="H1283" s="552"/>
      <c r="I1283" s="554"/>
      <c r="J1283" s="289"/>
    </row>
    <row r="1284" spans="1:10" s="272" customFormat="1" x14ac:dyDescent="0.4">
      <c r="A1284" s="140"/>
      <c r="B1284" s="142"/>
      <c r="C1284" s="140" t="s">
        <v>11</v>
      </c>
      <c r="D1284" s="140" t="s">
        <v>11</v>
      </c>
      <c r="E1284" s="418" t="s">
        <v>2862</v>
      </c>
      <c r="F1284" s="419">
        <v>13400</v>
      </c>
      <c r="G1284" s="554"/>
      <c r="H1284" s="552"/>
      <c r="I1284" s="554"/>
      <c r="J1284" s="289"/>
    </row>
    <row r="1285" spans="1:10" s="272" customFormat="1" x14ac:dyDescent="0.4">
      <c r="A1285" s="140"/>
      <c r="B1285" s="142"/>
      <c r="C1285" s="140" t="s">
        <v>11</v>
      </c>
      <c r="D1285" s="140" t="s">
        <v>11</v>
      </c>
      <c r="E1285" s="418" t="s">
        <v>2936</v>
      </c>
      <c r="F1285" s="419">
        <v>5300</v>
      </c>
      <c r="G1285" s="554"/>
      <c r="H1285" s="552"/>
      <c r="I1285" s="554"/>
      <c r="J1285" s="289"/>
    </row>
    <row r="1286" spans="1:10" s="128" customFormat="1" x14ac:dyDescent="0.4">
      <c r="A1286" s="167"/>
      <c r="B1286" s="167"/>
      <c r="C1286" s="140" t="s">
        <v>11</v>
      </c>
      <c r="D1286" s="140" t="s">
        <v>11</v>
      </c>
      <c r="E1286" s="548" t="s">
        <v>2955</v>
      </c>
      <c r="F1286" s="575">
        <v>19000</v>
      </c>
      <c r="G1286" s="576"/>
      <c r="H1286" s="548"/>
      <c r="I1286" s="582"/>
      <c r="J1286" s="166"/>
    </row>
    <row r="1287" spans="1:10" s="128" customFormat="1" x14ac:dyDescent="0.4">
      <c r="A1287" s="167"/>
      <c r="B1287" s="277">
        <v>243375</v>
      </c>
      <c r="C1287" s="140" t="s">
        <v>11</v>
      </c>
      <c r="D1287" s="140" t="s">
        <v>11</v>
      </c>
      <c r="E1287" s="548" t="s">
        <v>3027</v>
      </c>
      <c r="F1287" s="575">
        <v>2650</v>
      </c>
      <c r="G1287" s="576"/>
      <c r="H1287" s="548"/>
      <c r="I1287" s="582"/>
      <c r="J1287" s="166"/>
    </row>
    <row r="1288" spans="1:10" s="128" customFormat="1" x14ac:dyDescent="0.4">
      <c r="A1288" s="167"/>
      <c r="B1288" s="167"/>
      <c r="C1288" s="167"/>
      <c r="D1288" s="167"/>
      <c r="E1288" s="548" t="s">
        <v>3050</v>
      </c>
      <c r="F1288" s="575">
        <v>10200</v>
      </c>
      <c r="G1288" s="576"/>
      <c r="H1288" s="548"/>
      <c r="I1288" s="582"/>
      <c r="J1288" s="166"/>
    </row>
    <row r="1289" spans="1:10" s="128" customFormat="1" x14ac:dyDescent="0.4">
      <c r="A1289" s="167"/>
      <c r="B1289" s="167"/>
      <c r="C1289" s="167"/>
      <c r="D1289" s="167"/>
      <c r="E1289" s="548"/>
      <c r="F1289" s="575"/>
      <c r="G1289" s="576"/>
      <c r="H1289" s="548"/>
      <c r="I1289" s="582"/>
      <c r="J1289" s="166"/>
    </row>
    <row r="1290" spans="1:10" s="128" customFormat="1" x14ac:dyDescent="0.4">
      <c r="A1290" s="167">
        <v>71</v>
      </c>
      <c r="B1290" s="277">
        <v>243172</v>
      </c>
      <c r="C1290" s="167" t="s">
        <v>130</v>
      </c>
      <c r="D1290" s="273" t="s">
        <v>11</v>
      </c>
      <c r="E1290" s="545" t="s">
        <v>438</v>
      </c>
      <c r="F1290" s="564">
        <v>67410</v>
      </c>
      <c r="G1290" s="574">
        <v>243263</v>
      </c>
      <c r="H1290" s="545" t="s">
        <v>1741</v>
      </c>
      <c r="I1290" s="562" t="s">
        <v>487</v>
      </c>
      <c r="J1290" s="166">
        <f>F1290+F1291+F1292</f>
        <v>151940</v>
      </c>
    </row>
    <row r="1291" spans="1:10" s="128" customFormat="1" x14ac:dyDescent="0.4">
      <c r="A1291" s="167"/>
      <c r="B1291" s="277"/>
      <c r="C1291" s="140" t="s">
        <v>11</v>
      </c>
      <c r="D1291" s="140" t="s">
        <v>11</v>
      </c>
      <c r="E1291" s="545" t="s">
        <v>540</v>
      </c>
      <c r="F1291" s="564">
        <v>17120</v>
      </c>
      <c r="G1291" s="544" t="s">
        <v>11</v>
      </c>
      <c r="H1291" s="545" t="s">
        <v>11</v>
      </c>
      <c r="I1291" s="544" t="s">
        <v>11</v>
      </c>
      <c r="J1291" s="166"/>
    </row>
    <row r="1292" spans="1:10" s="128" customFormat="1" x14ac:dyDescent="0.4">
      <c r="A1292" s="167"/>
      <c r="B1292" s="277"/>
      <c r="C1292" s="140" t="s">
        <v>11</v>
      </c>
      <c r="D1292" s="140" t="s">
        <v>11</v>
      </c>
      <c r="E1292" s="545" t="s">
        <v>1177</v>
      </c>
      <c r="F1292" s="564">
        <v>67410</v>
      </c>
      <c r="G1292" s="544" t="s">
        <v>11</v>
      </c>
      <c r="H1292" s="545" t="s">
        <v>11</v>
      </c>
      <c r="I1292" s="544" t="s">
        <v>11</v>
      </c>
      <c r="J1292" s="166"/>
    </row>
    <row r="1293" spans="1:10" s="128" customFormat="1" x14ac:dyDescent="0.4">
      <c r="A1293" s="167"/>
      <c r="B1293" s="277"/>
      <c r="C1293" s="140" t="s">
        <v>11</v>
      </c>
      <c r="D1293" s="140" t="s">
        <v>11</v>
      </c>
      <c r="E1293" s="548" t="s">
        <v>1882</v>
      </c>
      <c r="F1293" s="575">
        <v>5350</v>
      </c>
      <c r="G1293" s="576"/>
      <c r="H1293" s="548"/>
      <c r="I1293" s="582"/>
      <c r="J1293" s="166"/>
    </row>
    <row r="1294" spans="1:10" s="128" customFormat="1" x14ac:dyDescent="0.4">
      <c r="A1294" s="167"/>
      <c r="B1294" s="277">
        <v>243325</v>
      </c>
      <c r="C1294" s="140" t="s">
        <v>11</v>
      </c>
      <c r="D1294" s="140" t="s">
        <v>11</v>
      </c>
      <c r="E1294" s="548" t="s">
        <v>2405</v>
      </c>
      <c r="F1294" s="575">
        <v>34775</v>
      </c>
      <c r="G1294" s="576"/>
      <c r="H1294" s="548"/>
      <c r="I1294" s="582"/>
      <c r="J1294" s="166"/>
    </row>
    <row r="1295" spans="1:10" s="128" customFormat="1" x14ac:dyDescent="0.4">
      <c r="A1295" s="167"/>
      <c r="B1295" s="277">
        <v>243353</v>
      </c>
      <c r="C1295" s="140" t="s">
        <v>11</v>
      </c>
      <c r="D1295" s="140" t="s">
        <v>11</v>
      </c>
      <c r="E1295" s="548" t="s">
        <v>2809</v>
      </c>
      <c r="F1295" s="575">
        <v>67410</v>
      </c>
      <c r="G1295" s="576"/>
      <c r="H1295" s="548"/>
      <c r="I1295" s="582"/>
      <c r="J1295" s="166"/>
    </row>
    <row r="1296" spans="1:10" s="128" customFormat="1" x14ac:dyDescent="0.4">
      <c r="A1296" s="167"/>
      <c r="B1296" s="277">
        <v>243368</v>
      </c>
      <c r="C1296" s="140" t="s">
        <v>11</v>
      </c>
      <c r="D1296" s="140" t="s">
        <v>11</v>
      </c>
      <c r="E1296" s="548" t="s">
        <v>2939</v>
      </c>
      <c r="F1296" s="575">
        <v>17120</v>
      </c>
      <c r="G1296" s="576"/>
      <c r="H1296" s="548"/>
      <c r="I1296" s="582"/>
      <c r="J1296" s="166"/>
    </row>
    <row r="1297" spans="1:10" s="128" customFormat="1" x14ac:dyDescent="0.4">
      <c r="A1297" s="167"/>
      <c r="B1297" s="277"/>
      <c r="C1297" s="140" t="s">
        <v>11</v>
      </c>
      <c r="D1297" s="140" t="s">
        <v>11</v>
      </c>
      <c r="E1297" s="548"/>
      <c r="F1297" s="575"/>
      <c r="G1297" s="576"/>
      <c r="H1297" s="548"/>
      <c r="I1297" s="582"/>
      <c r="J1297" s="166"/>
    </row>
    <row r="1298" spans="1:10" s="128" customFormat="1" x14ac:dyDescent="0.4">
      <c r="A1298" s="167"/>
      <c r="B1298" s="277"/>
      <c r="C1298" s="140" t="s">
        <v>11</v>
      </c>
      <c r="D1298" s="140" t="s">
        <v>11</v>
      </c>
      <c r="E1298" s="548"/>
      <c r="F1298" s="575"/>
      <c r="G1298" s="576"/>
      <c r="H1298" s="548"/>
      <c r="I1298" s="582"/>
      <c r="J1298" s="166"/>
    </row>
    <row r="1299" spans="1:10" s="128" customFormat="1" x14ac:dyDescent="0.4">
      <c r="A1299" s="167"/>
      <c r="B1299" s="277"/>
      <c r="C1299" s="140"/>
      <c r="D1299" s="140"/>
      <c r="E1299" s="548"/>
      <c r="F1299" s="575"/>
      <c r="G1299" s="576"/>
      <c r="H1299" s="548"/>
      <c r="I1299" s="582"/>
      <c r="J1299" s="166"/>
    </row>
    <row r="1300" spans="1:10" s="128" customFormat="1" x14ac:dyDescent="0.4">
      <c r="A1300" s="167"/>
      <c r="B1300" s="167"/>
      <c r="C1300" s="167"/>
      <c r="D1300" s="167"/>
      <c r="E1300" s="548"/>
      <c r="F1300" s="575"/>
      <c r="G1300" s="576"/>
      <c r="H1300" s="548"/>
      <c r="I1300" s="582"/>
      <c r="J1300" s="166"/>
    </row>
    <row r="1301" spans="1:10" s="128" customFormat="1" x14ac:dyDescent="0.4">
      <c r="A1301" s="167">
        <v>72</v>
      </c>
      <c r="B1301" s="277">
        <v>243172</v>
      </c>
      <c r="C1301" s="167" t="s">
        <v>1374</v>
      </c>
      <c r="D1301" s="273" t="s">
        <v>11</v>
      </c>
      <c r="E1301" s="592" t="s">
        <v>439</v>
      </c>
      <c r="F1301" s="593">
        <v>28800</v>
      </c>
      <c r="G1301" s="594">
        <v>243200</v>
      </c>
      <c r="H1301" s="592" t="s">
        <v>1255</v>
      </c>
      <c r="I1301" s="595" t="s">
        <v>487</v>
      </c>
      <c r="J1301" s="166">
        <f>F1301+F1302+F1303+F1304+F1305</f>
        <v>92248</v>
      </c>
    </row>
    <row r="1302" spans="1:10" s="128" customFormat="1" x14ac:dyDescent="0.4">
      <c r="A1302" s="167"/>
      <c r="B1302" s="277"/>
      <c r="C1302" s="140" t="s">
        <v>11</v>
      </c>
      <c r="D1302" s="140" t="s">
        <v>11</v>
      </c>
      <c r="E1302" s="592" t="s">
        <v>1359</v>
      </c>
      <c r="F1302" s="593">
        <v>22608</v>
      </c>
      <c r="G1302" s="594">
        <v>243270</v>
      </c>
      <c r="H1302" s="592" t="s">
        <v>1793</v>
      </c>
      <c r="I1302" s="595" t="s">
        <v>487</v>
      </c>
      <c r="J1302" s="166"/>
    </row>
    <row r="1303" spans="1:10" s="128" customFormat="1" x14ac:dyDescent="0.4">
      <c r="A1303" s="167"/>
      <c r="B1303" s="277"/>
      <c r="C1303" s="140" t="s">
        <v>11</v>
      </c>
      <c r="D1303" s="140" t="s">
        <v>11</v>
      </c>
      <c r="E1303" s="569" t="s">
        <v>567</v>
      </c>
      <c r="F1303" s="565">
        <v>6420</v>
      </c>
      <c r="G1303" s="761"/>
      <c r="H1303" s="569"/>
      <c r="I1303" s="595" t="s">
        <v>487</v>
      </c>
      <c r="J1303" s="166"/>
    </row>
    <row r="1304" spans="1:10" s="128" customFormat="1" x14ac:dyDescent="0.4">
      <c r="A1304" s="167"/>
      <c r="B1304" s="277">
        <v>243265</v>
      </c>
      <c r="C1304" s="140" t="s">
        <v>11</v>
      </c>
      <c r="D1304" s="140" t="s">
        <v>11</v>
      </c>
      <c r="E1304" s="569" t="s">
        <v>1499</v>
      </c>
      <c r="F1304" s="565">
        <v>6420</v>
      </c>
      <c r="G1304" s="761"/>
      <c r="H1304" s="569"/>
      <c r="I1304" s="595" t="s">
        <v>487</v>
      </c>
      <c r="J1304" s="166"/>
    </row>
    <row r="1305" spans="1:10" s="128" customFormat="1" x14ac:dyDescent="0.4">
      <c r="A1305" s="167"/>
      <c r="B1305" s="277">
        <v>243277</v>
      </c>
      <c r="C1305" s="140" t="s">
        <v>11</v>
      </c>
      <c r="D1305" s="140" t="s">
        <v>11</v>
      </c>
      <c r="E1305" s="569" t="s">
        <v>1906</v>
      </c>
      <c r="F1305" s="565">
        <v>28000</v>
      </c>
      <c r="G1305" s="583">
        <v>243325</v>
      </c>
      <c r="H1305" s="569"/>
      <c r="I1305" s="595" t="s">
        <v>487</v>
      </c>
      <c r="J1305" s="166"/>
    </row>
    <row r="1306" spans="1:10" s="128" customFormat="1" x14ac:dyDescent="0.4">
      <c r="A1306" s="167"/>
      <c r="B1306" s="277">
        <v>243354</v>
      </c>
      <c r="C1306" s="140" t="s">
        <v>11</v>
      </c>
      <c r="D1306" s="140" t="s">
        <v>11</v>
      </c>
      <c r="E1306" s="548" t="s">
        <v>2840</v>
      </c>
      <c r="F1306" s="575">
        <v>7704</v>
      </c>
      <c r="G1306" s="576"/>
      <c r="H1306" s="548"/>
      <c r="I1306" s="582"/>
      <c r="J1306" s="166"/>
    </row>
    <row r="1307" spans="1:10" s="128" customFormat="1" x14ac:dyDescent="0.4">
      <c r="A1307" s="167"/>
      <c r="B1307" s="277"/>
      <c r="C1307" s="140" t="s">
        <v>11</v>
      </c>
      <c r="D1307" s="140" t="s">
        <v>11</v>
      </c>
      <c r="E1307" s="548"/>
      <c r="F1307" s="575"/>
      <c r="G1307" s="576"/>
      <c r="H1307" s="548"/>
      <c r="I1307" s="582"/>
      <c r="J1307" s="166"/>
    </row>
    <row r="1308" spans="1:10" s="128" customFormat="1" x14ac:dyDescent="0.4">
      <c r="A1308" s="167"/>
      <c r="B1308" s="277"/>
      <c r="C1308" s="167"/>
      <c r="D1308" s="167"/>
      <c r="E1308" s="548"/>
      <c r="F1308" s="575"/>
      <c r="G1308" s="576"/>
      <c r="H1308" s="548"/>
      <c r="I1308" s="582"/>
      <c r="J1308" s="166"/>
    </row>
    <row r="1309" spans="1:10" s="128" customFormat="1" x14ac:dyDescent="0.4">
      <c r="A1309" s="167"/>
      <c r="B1309" s="277"/>
      <c r="C1309" s="167"/>
      <c r="D1309" s="167"/>
      <c r="E1309" s="548"/>
      <c r="F1309" s="575"/>
      <c r="G1309" s="576"/>
      <c r="H1309" s="548"/>
      <c r="I1309" s="582"/>
      <c r="J1309" s="166"/>
    </row>
    <row r="1310" spans="1:10" s="128" customFormat="1" x14ac:dyDescent="0.4">
      <c r="A1310" s="167">
        <v>73</v>
      </c>
      <c r="B1310" s="277">
        <v>243277</v>
      </c>
      <c r="C1310" s="167" t="s">
        <v>1821</v>
      </c>
      <c r="D1310" s="140" t="s">
        <v>11</v>
      </c>
      <c r="E1310" s="548" t="s">
        <v>1822</v>
      </c>
      <c r="F1310" s="575">
        <v>11000</v>
      </c>
      <c r="G1310" s="576"/>
      <c r="H1310" s="548"/>
      <c r="I1310" s="582"/>
      <c r="J1310" s="166"/>
    </row>
    <row r="1311" spans="1:10" s="128" customFormat="1" x14ac:dyDescent="0.4">
      <c r="A1311" s="167"/>
      <c r="B1311" s="277">
        <v>243328</v>
      </c>
      <c r="C1311" s="140" t="s">
        <v>11</v>
      </c>
      <c r="D1311" s="140" t="s">
        <v>11</v>
      </c>
      <c r="E1311" s="548" t="s">
        <v>2536</v>
      </c>
      <c r="F1311" s="575">
        <v>13860</v>
      </c>
      <c r="G1311" s="576"/>
      <c r="H1311" s="548"/>
      <c r="I1311" s="582"/>
      <c r="J1311" s="166"/>
    </row>
    <row r="1312" spans="1:10" s="128" customFormat="1" x14ac:dyDescent="0.4">
      <c r="A1312" s="167"/>
      <c r="B1312" s="277"/>
      <c r="C1312" s="167"/>
      <c r="D1312" s="167"/>
      <c r="E1312" s="548"/>
      <c r="F1312" s="575"/>
      <c r="G1312" s="576"/>
      <c r="H1312" s="548"/>
      <c r="I1312" s="582"/>
      <c r="J1312" s="166"/>
    </row>
    <row r="1313" spans="1:10" s="128" customFormat="1" x14ac:dyDescent="0.4">
      <c r="A1313" s="167">
        <v>74</v>
      </c>
      <c r="B1313" s="277">
        <v>243172</v>
      </c>
      <c r="C1313" s="167" t="s">
        <v>526</v>
      </c>
      <c r="D1313" s="167" t="s">
        <v>11</v>
      </c>
      <c r="E1313" s="545" t="s">
        <v>527</v>
      </c>
      <c r="F1313" s="564">
        <v>7490</v>
      </c>
      <c r="G1313" s="574">
        <v>243263</v>
      </c>
      <c r="H1313" s="545" t="s">
        <v>1739</v>
      </c>
      <c r="I1313" s="562" t="s">
        <v>487</v>
      </c>
      <c r="J1313" s="166">
        <f>F1313+F1314+F1315+F1316</f>
        <v>88863.5</v>
      </c>
    </row>
    <row r="1314" spans="1:10" s="128" customFormat="1" x14ac:dyDescent="0.4">
      <c r="A1314" s="167"/>
      <c r="B1314" s="277"/>
      <c r="C1314" s="140" t="s">
        <v>11</v>
      </c>
      <c r="D1314" s="140" t="s">
        <v>11</v>
      </c>
      <c r="E1314" s="545" t="s">
        <v>539</v>
      </c>
      <c r="F1314" s="564">
        <v>9041.5</v>
      </c>
      <c r="G1314" s="544" t="s">
        <v>11</v>
      </c>
      <c r="H1314" s="545" t="s">
        <v>11</v>
      </c>
      <c r="I1314" s="544" t="s">
        <v>11</v>
      </c>
      <c r="J1314" s="166"/>
    </row>
    <row r="1315" spans="1:10" s="128" customFormat="1" x14ac:dyDescent="0.4">
      <c r="A1315" s="167"/>
      <c r="B1315" s="277">
        <v>243229</v>
      </c>
      <c r="C1315" s="140" t="s">
        <v>11</v>
      </c>
      <c r="D1315" s="140" t="s">
        <v>11</v>
      </c>
      <c r="E1315" s="545" t="s">
        <v>1028</v>
      </c>
      <c r="F1315" s="564">
        <v>36166</v>
      </c>
      <c r="G1315" s="544" t="s">
        <v>11</v>
      </c>
      <c r="H1315" s="545" t="s">
        <v>11</v>
      </c>
      <c r="I1315" s="544" t="s">
        <v>11</v>
      </c>
      <c r="J1315" s="166"/>
    </row>
    <row r="1316" spans="1:10" s="128" customFormat="1" x14ac:dyDescent="0.4">
      <c r="A1316" s="167"/>
      <c r="B1316" s="277"/>
      <c r="C1316" s="140" t="s">
        <v>11</v>
      </c>
      <c r="D1316" s="140" t="s">
        <v>11</v>
      </c>
      <c r="E1316" s="545" t="s">
        <v>1058</v>
      </c>
      <c r="F1316" s="564">
        <v>36166</v>
      </c>
      <c r="G1316" s="544" t="s">
        <v>11</v>
      </c>
      <c r="H1316" s="545" t="s">
        <v>11</v>
      </c>
      <c r="I1316" s="544" t="s">
        <v>11</v>
      </c>
      <c r="J1316" s="166"/>
    </row>
    <row r="1317" spans="1:10" s="128" customFormat="1" x14ac:dyDescent="0.4">
      <c r="A1317" s="167"/>
      <c r="B1317" s="277">
        <v>243265</v>
      </c>
      <c r="C1317" s="140" t="s">
        <v>11</v>
      </c>
      <c r="D1317" s="140" t="s">
        <v>11</v>
      </c>
      <c r="E1317" s="548" t="s">
        <v>1455</v>
      </c>
      <c r="F1317" s="575">
        <v>27124.5</v>
      </c>
      <c r="G1317" s="576"/>
      <c r="H1317" s="548"/>
      <c r="I1317" s="582"/>
      <c r="J1317" s="166"/>
    </row>
    <row r="1318" spans="1:10" s="128" customFormat="1" x14ac:dyDescent="0.4">
      <c r="A1318" s="167"/>
      <c r="B1318" s="277"/>
      <c r="C1318" s="140" t="s">
        <v>11</v>
      </c>
      <c r="D1318" s="140" t="s">
        <v>11</v>
      </c>
      <c r="E1318" s="548" t="s">
        <v>1550</v>
      </c>
      <c r="F1318" s="575">
        <v>32100</v>
      </c>
      <c r="G1318" s="576"/>
      <c r="H1318" s="548"/>
      <c r="I1318" s="582"/>
      <c r="J1318" s="166"/>
    </row>
    <row r="1319" spans="1:10" s="128" customFormat="1" x14ac:dyDescent="0.4">
      <c r="A1319" s="167"/>
      <c r="B1319" s="277"/>
      <c r="C1319" s="140"/>
      <c r="D1319" s="140"/>
      <c r="E1319" s="548" t="s">
        <v>1549</v>
      </c>
      <c r="F1319" s="575"/>
      <c r="G1319" s="576"/>
      <c r="H1319" s="548"/>
      <c r="I1319" s="582"/>
      <c r="J1319" s="166"/>
    </row>
    <row r="1320" spans="1:10" s="128" customFormat="1" x14ac:dyDescent="0.4">
      <c r="A1320" s="167"/>
      <c r="B1320" s="277"/>
      <c r="C1320" s="140"/>
      <c r="D1320" s="140"/>
      <c r="E1320" s="548"/>
      <c r="F1320" s="575"/>
      <c r="G1320" s="576"/>
      <c r="H1320" s="548"/>
      <c r="I1320" s="582"/>
      <c r="J1320" s="166"/>
    </row>
    <row r="1321" spans="1:10" s="128" customFormat="1" x14ac:dyDescent="0.4">
      <c r="A1321" s="167"/>
      <c r="B1321" s="277"/>
      <c r="C1321" s="140"/>
      <c r="D1321" s="140"/>
      <c r="E1321" s="548"/>
      <c r="F1321" s="575"/>
      <c r="G1321" s="576"/>
      <c r="H1321" s="548"/>
      <c r="I1321" s="582"/>
      <c r="J1321" s="166"/>
    </row>
    <row r="1322" spans="1:10" s="128" customFormat="1" x14ac:dyDescent="0.4">
      <c r="A1322" s="167"/>
      <c r="B1322" s="277"/>
      <c r="C1322" s="140"/>
      <c r="D1322" s="140"/>
      <c r="E1322" s="548"/>
      <c r="F1322" s="575"/>
      <c r="G1322" s="576"/>
      <c r="H1322" s="548"/>
      <c r="I1322" s="582"/>
      <c r="J1322" s="166"/>
    </row>
    <row r="1323" spans="1:10" s="293" customFormat="1" x14ac:dyDescent="0.4">
      <c r="A1323" s="137"/>
      <c r="B1323" s="136"/>
      <c r="C1323" s="137"/>
      <c r="D1323" s="137"/>
      <c r="E1323" s="552"/>
      <c r="F1323" s="566"/>
      <c r="G1323" s="584"/>
      <c r="H1323" s="552"/>
      <c r="I1323" s="580"/>
      <c r="J1323" s="292"/>
    </row>
    <row r="1324" spans="1:10" s="272" customFormat="1" x14ac:dyDescent="0.4">
      <c r="A1324" s="140">
        <v>75</v>
      </c>
      <c r="B1324" s="142">
        <v>243172</v>
      </c>
      <c r="C1324" s="140" t="s">
        <v>528</v>
      </c>
      <c r="D1324" s="167" t="s">
        <v>11</v>
      </c>
      <c r="E1324" s="411" t="s">
        <v>529</v>
      </c>
      <c r="F1324" s="412">
        <v>13500</v>
      </c>
      <c r="G1324" s="551">
        <v>243207</v>
      </c>
      <c r="H1324" s="549">
        <v>52410582</v>
      </c>
      <c r="I1324" s="551" t="s">
        <v>487</v>
      </c>
      <c r="J1324" s="289">
        <f>F1324+F1325+F1326+F1327</f>
        <v>50400</v>
      </c>
    </row>
    <row r="1325" spans="1:10" s="272" customFormat="1" x14ac:dyDescent="0.4">
      <c r="A1325" s="140"/>
      <c r="B1325" s="142"/>
      <c r="C1325" s="140" t="s">
        <v>11</v>
      </c>
      <c r="D1325" s="140" t="s">
        <v>11</v>
      </c>
      <c r="E1325" s="411" t="s">
        <v>1343</v>
      </c>
      <c r="F1325" s="412">
        <v>9900</v>
      </c>
      <c r="G1325" s="544">
        <v>243292</v>
      </c>
      <c r="H1325" s="545" t="s">
        <v>2113</v>
      </c>
      <c r="I1325" s="544" t="s">
        <v>11</v>
      </c>
      <c r="J1325" s="289"/>
    </row>
    <row r="1326" spans="1:10" s="272" customFormat="1" x14ac:dyDescent="0.4">
      <c r="A1326" s="140"/>
      <c r="B1326" s="142"/>
      <c r="C1326" s="140" t="s">
        <v>11</v>
      </c>
      <c r="D1326" s="140" t="s">
        <v>11</v>
      </c>
      <c r="E1326" s="411" t="s">
        <v>1488</v>
      </c>
      <c r="F1326" s="412">
        <v>13500</v>
      </c>
      <c r="G1326" s="544" t="s">
        <v>11</v>
      </c>
      <c r="H1326" s="545" t="s">
        <v>11</v>
      </c>
      <c r="I1326" s="544" t="s">
        <v>11</v>
      </c>
      <c r="J1326" s="289"/>
    </row>
    <row r="1327" spans="1:10" s="272" customFormat="1" x14ac:dyDescent="0.4">
      <c r="A1327" s="140"/>
      <c r="B1327" s="142">
        <v>243277</v>
      </c>
      <c r="C1327" s="140" t="s">
        <v>11</v>
      </c>
      <c r="D1327" s="140" t="s">
        <v>11</v>
      </c>
      <c r="E1327" s="411" t="s">
        <v>1836</v>
      </c>
      <c r="F1327" s="412">
        <v>13500</v>
      </c>
      <c r="G1327" s="544" t="s">
        <v>11</v>
      </c>
      <c r="H1327" s="545" t="s">
        <v>11</v>
      </c>
      <c r="I1327" s="544" t="s">
        <v>11</v>
      </c>
      <c r="J1327" s="289"/>
    </row>
    <row r="1328" spans="1:10" s="272" customFormat="1" x14ac:dyDescent="0.4">
      <c r="A1328" s="140"/>
      <c r="B1328" s="142">
        <v>243328</v>
      </c>
      <c r="C1328" s="140" t="s">
        <v>11</v>
      </c>
      <c r="D1328" s="140" t="s">
        <v>11</v>
      </c>
      <c r="E1328" s="418" t="s">
        <v>2510</v>
      </c>
      <c r="F1328" s="419">
        <v>9900</v>
      </c>
      <c r="G1328" s="420"/>
      <c r="H1328" s="418"/>
      <c r="I1328" s="421"/>
      <c r="J1328" s="289"/>
    </row>
    <row r="1329" spans="1:10" s="272" customFormat="1" x14ac:dyDescent="0.4">
      <c r="A1329" s="140"/>
      <c r="B1329" s="142"/>
      <c r="C1329" s="140" t="s">
        <v>11</v>
      </c>
      <c r="D1329" s="140" t="s">
        <v>11</v>
      </c>
      <c r="E1329" s="418" t="s">
        <v>2526</v>
      </c>
      <c r="F1329" s="419">
        <v>5760</v>
      </c>
      <c r="G1329" s="420"/>
      <c r="H1329" s="418"/>
      <c r="I1329" s="421"/>
      <c r="J1329" s="289"/>
    </row>
    <row r="1330" spans="1:10" s="272" customFormat="1" x14ac:dyDescent="0.4">
      <c r="A1330" s="140"/>
      <c r="B1330" s="142">
        <v>243354</v>
      </c>
      <c r="C1330" s="140" t="s">
        <v>11</v>
      </c>
      <c r="D1330" s="140" t="s">
        <v>11</v>
      </c>
      <c r="E1330" s="418" t="s">
        <v>2814</v>
      </c>
      <c r="F1330" s="419">
        <v>13500</v>
      </c>
      <c r="G1330" s="420"/>
      <c r="H1330" s="418"/>
      <c r="I1330" s="421"/>
      <c r="J1330" s="289"/>
    </row>
    <row r="1331" spans="1:10" s="272" customFormat="1" x14ac:dyDescent="0.4">
      <c r="A1331" s="140"/>
      <c r="B1331" s="142"/>
      <c r="C1331" s="140" t="s">
        <v>11</v>
      </c>
      <c r="D1331" s="140" t="s">
        <v>11</v>
      </c>
      <c r="E1331" s="418"/>
      <c r="F1331" s="419"/>
      <c r="G1331" s="420"/>
      <c r="H1331" s="418"/>
      <c r="I1331" s="421"/>
      <c r="J1331" s="289"/>
    </row>
    <row r="1332" spans="1:10" s="272" customFormat="1" x14ac:dyDescent="0.4">
      <c r="A1332" s="140"/>
      <c r="B1332" s="142"/>
      <c r="C1332" s="140" t="s">
        <v>11</v>
      </c>
      <c r="D1332" s="140" t="s">
        <v>11</v>
      </c>
      <c r="E1332" s="418"/>
      <c r="F1332" s="419"/>
      <c r="G1332" s="420"/>
      <c r="H1332" s="418"/>
      <c r="I1332" s="421"/>
      <c r="J1332" s="289"/>
    </row>
    <row r="1333" spans="1:10" s="272" customFormat="1" x14ac:dyDescent="0.4">
      <c r="A1333" s="140"/>
      <c r="B1333" s="142"/>
      <c r="C1333" s="140"/>
      <c r="D1333" s="140"/>
      <c r="E1333" s="418"/>
      <c r="F1333" s="419"/>
      <c r="G1333" s="420"/>
      <c r="H1333" s="418"/>
      <c r="I1333" s="421"/>
      <c r="J1333" s="289"/>
    </row>
    <row r="1334" spans="1:10" s="272" customFormat="1" x14ac:dyDescent="0.4">
      <c r="A1334" s="140">
        <v>76</v>
      </c>
      <c r="B1334" s="142">
        <v>243172</v>
      </c>
      <c r="C1334" s="140" t="s">
        <v>530</v>
      </c>
      <c r="D1334" s="167" t="s">
        <v>11</v>
      </c>
      <c r="E1334" s="545" t="s">
        <v>531</v>
      </c>
      <c r="F1334" s="564">
        <v>11800</v>
      </c>
      <c r="G1334" s="574">
        <v>243193</v>
      </c>
      <c r="H1334" s="545" t="s">
        <v>1254</v>
      </c>
      <c r="I1334" s="562" t="s">
        <v>487</v>
      </c>
      <c r="J1334" s="289">
        <f>F1334+F1335+F1336+F1337+F1338+F1339+F1340+F1341+F1342+F1343+F1344+F1345+F1346+F1347+F1348+F1349+F1350+F1351+F1352+F1353+F1354+F1355+F1356+F1357+F1358+F1359+F1360+F1361+F1362+F1363+F1364+F1365+F1366+F1367+F1368+F1369+F1370+F1371+F1372+F1373+F1374+F1375+F1376+F1377+F1378+F1379+F1380+F1381+F1382+F1383+F1384+F1385+F1386+F1387+F1388+F1389+F1390+F1391+F1392+F1393+F1394+F1395+F1396+F1397+F1398+F1399+F1400+F1401+F1402+F1403+F1404+F1405+F1406+F1407+F1408+F1409+F1410+F1411</f>
        <v>2143726.77</v>
      </c>
    </row>
    <row r="1335" spans="1:10" s="272" customFormat="1" x14ac:dyDescent="0.4">
      <c r="A1335" s="140"/>
      <c r="B1335" s="142"/>
      <c r="C1335" s="167" t="s">
        <v>11</v>
      </c>
      <c r="D1335" s="167" t="s">
        <v>11</v>
      </c>
      <c r="E1335" s="545" t="s">
        <v>532</v>
      </c>
      <c r="F1335" s="564">
        <v>7000</v>
      </c>
      <c r="G1335" s="544" t="s">
        <v>11</v>
      </c>
      <c r="H1335" s="545" t="s">
        <v>11</v>
      </c>
      <c r="I1335" s="544" t="s">
        <v>11</v>
      </c>
      <c r="J1335" s="289"/>
    </row>
    <row r="1336" spans="1:10" s="272" customFormat="1" x14ac:dyDescent="0.4">
      <c r="A1336" s="140"/>
      <c r="B1336" s="142"/>
      <c r="C1336" s="167" t="s">
        <v>11</v>
      </c>
      <c r="D1336" s="167" t="s">
        <v>11</v>
      </c>
      <c r="E1336" s="545" t="s">
        <v>533</v>
      </c>
      <c r="F1336" s="564">
        <v>29658</v>
      </c>
      <c r="G1336" s="544" t="s">
        <v>11</v>
      </c>
      <c r="H1336" s="545" t="s">
        <v>11</v>
      </c>
      <c r="I1336" s="544" t="s">
        <v>11</v>
      </c>
      <c r="J1336" s="289"/>
    </row>
    <row r="1337" spans="1:10" s="272" customFormat="1" x14ac:dyDescent="0.4">
      <c r="A1337" s="140"/>
      <c r="B1337" s="142"/>
      <c r="C1337" s="167" t="s">
        <v>11</v>
      </c>
      <c r="D1337" s="167" t="s">
        <v>11</v>
      </c>
      <c r="E1337" s="545" t="s">
        <v>534</v>
      </c>
      <c r="F1337" s="564">
        <v>20437</v>
      </c>
      <c r="G1337" s="544" t="s">
        <v>11</v>
      </c>
      <c r="H1337" s="545" t="s">
        <v>11</v>
      </c>
      <c r="I1337" s="544" t="s">
        <v>11</v>
      </c>
      <c r="J1337" s="289"/>
    </row>
    <row r="1338" spans="1:10" s="272" customFormat="1" x14ac:dyDescent="0.4">
      <c r="A1338" s="140"/>
      <c r="B1338" s="142"/>
      <c r="C1338" s="167" t="s">
        <v>11</v>
      </c>
      <c r="D1338" s="167" t="s">
        <v>11</v>
      </c>
      <c r="E1338" s="545" t="s">
        <v>535</v>
      </c>
      <c r="F1338" s="564">
        <v>17200</v>
      </c>
      <c r="G1338" s="544" t="s">
        <v>11</v>
      </c>
      <c r="H1338" s="545" t="s">
        <v>11</v>
      </c>
      <c r="I1338" s="544" t="s">
        <v>11</v>
      </c>
      <c r="J1338" s="289"/>
    </row>
    <row r="1339" spans="1:10" s="272" customFormat="1" x14ac:dyDescent="0.4">
      <c r="A1339" s="140"/>
      <c r="B1339" s="142"/>
      <c r="C1339" s="167" t="s">
        <v>11</v>
      </c>
      <c r="D1339" s="167" t="s">
        <v>11</v>
      </c>
      <c r="E1339" s="545" t="s">
        <v>536</v>
      </c>
      <c r="F1339" s="564">
        <v>65350</v>
      </c>
      <c r="G1339" s="544" t="s">
        <v>11</v>
      </c>
      <c r="H1339" s="545" t="s">
        <v>11</v>
      </c>
      <c r="I1339" s="544" t="s">
        <v>11</v>
      </c>
      <c r="J1339" s="289"/>
    </row>
    <row r="1340" spans="1:10" s="272" customFormat="1" x14ac:dyDescent="0.4">
      <c r="A1340" s="140"/>
      <c r="B1340" s="142"/>
      <c r="C1340" s="167" t="s">
        <v>11</v>
      </c>
      <c r="D1340" s="167" t="s">
        <v>11</v>
      </c>
      <c r="E1340" s="545" t="s">
        <v>537</v>
      </c>
      <c r="F1340" s="564">
        <v>88654</v>
      </c>
      <c r="G1340" s="544" t="s">
        <v>11</v>
      </c>
      <c r="H1340" s="545" t="s">
        <v>11</v>
      </c>
      <c r="I1340" s="544" t="s">
        <v>11</v>
      </c>
      <c r="J1340" s="289"/>
    </row>
    <row r="1341" spans="1:10" s="272" customFormat="1" x14ac:dyDescent="0.4">
      <c r="A1341" s="140"/>
      <c r="B1341" s="142">
        <v>243229</v>
      </c>
      <c r="C1341" s="167" t="s">
        <v>11</v>
      </c>
      <c r="D1341" s="167" t="s">
        <v>11</v>
      </c>
      <c r="E1341" s="569" t="s">
        <v>1026</v>
      </c>
      <c r="F1341" s="565">
        <v>85.6</v>
      </c>
      <c r="G1341" s="544">
        <v>243257</v>
      </c>
      <c r="H1341" s="545" t="s">
        <v>1744</v>
      </c>
      <c r="I1341" s="544" t="s">
        <v>11</v>
      </c>
      <c r="J1341" s="289"/>
    </row>
    <row r="1342" spans="1:10" s="272" customFormat="1" x14ac:dyDescent="0.4">
      <c r="A1342" s="140"/>
      <c r="B1342" s="142"/>
      <c r="C1342" s="167" t="s">
        <v>11</v>
      </c>
      <c r="D1342" s="167" t="s">
        <v>11</v>
      </c>
      <c r="E1342" s="569" t="s">
        <v>1039</v>
      </c>
      <c r="F1342" s="565">
        <v>2086.5</v>
      </c>
      <c r="G1342" s="544" t="s">
        <v>11</v>
      </c>
      <c r="H1342" s="545" t="s">
        <v>11</v>
      </c>
      <c r="I1342" s="544" t="s">
        <v>11</v>
      </c>
      <c r="J1342" s="289"/>
    </row>
    <row r="1343" spans="1:10" s="272" customFormat="1" x14ac:dyDescent="0.4">
      <c r="A1343" s="140"/>
      <c r="B1343" s="142"/>
      <c r="C1343" s="167" t="s">
        <v>11</v>
      </c>
      <c r="D1343" s="167" t="s">
        <v>11</v>
      </c>
      <c r="E1343" s="569" t="s">
        <v>1040</v>
      </c>
      <c r="F1343" s="565">
        <v>23702</v>
      </c>
      <c r="G1343" s="544" t="s">
        <v>11</v>
      </c>
      <c r="H1343" s="545" t="s">
        <v>11</v>
      </c>
      <c r="I1343" s="544" t="s">
        <v>11</v>
      </c>
      <c r="J1343" s="289"/>
    </row>
    <row r="1344" spans="1:10" s="272" customFormat="1" x14ac:dyDescent="0.4">
      <c r="A1344" s="140"/>
      <c r="B1344" s="142"/>
      <c r="C1344" s="167" t="s">
        <v>11</v>
      </c>
      <c r="D1344" s="167" t="s">
        <v>11</v>
      </c>
      <c r="E1344" s="569" t="s">
        <v>1041</v>
      </c>
      <c r="F1344" s="565">
        <v>6699.8</v>
      </c>
      <c r="G1344" s="544" t="s">
        <v>11</v>
      </c>
      <c r="H1344" s="545" t="s">
        <v>11</v>
      </c>
      <c r="I1344" s="544" t="s">
        <v>11</v>
      </c>
      <c r="J1344" s="289"/>
    </row>
    <row r="1345" spans="1:10" s="272" customFormat="1" x14ac:dyDescent="0.4">
      <c r="A1345" s="140"/>
      <c r="B1345" s="142"/>
      <c r="C1345" s="167" t="s">
        <v>11</v>
      </c>
      <c r="D1345" s="167" t="s">
        <v>11</v>
      </c>
      <c r="E1345" s="569" t="s">
        <v>1042</v>
      </c>
      <c r="F1345" s="565">
        <v>428</v>
      </c>
      <c r="G1345" s="544" t="s">
        <v>11</v>
      </c>
      <c r="H1345" s="545" t="s">
        <v>11</v>
      </c>
      <c r="I1345" s="544" t="s">
        <v>11</v>
      </c>
      <c r="J1345" s="289"/>
    </row>
    <row r="1346" spans="1:10" s="272" customFormat="1" x14ac:dyDescent="0.4">
      <c r="A1346" s="140"/>
      <c r="B1346" s="142"/>
      <c r="C1346" s="167" t="s">
        <v>11</v>
      </c>
      <c r="D1346" s="167" t="s">
        <v>11</v>
      </c>
      <c r="E1346" s="569" t="s">
        <v>1046</v>
      </c>
      <c r="F1346" s="565">
        <v>2013.6</v>
      </c>
      <c r="G1346" s="544" t="s">
        <v>11</v>
      </c>
      <c r="H1346" s="545" t="s">
        <v>11</v>
      </c>
      <c r="I1346" s="544" t="s">
        <v>11</v>
      </c>
      <c r="J1346" s="289"/>
    </row>
    <row r="1347" spans="1:10" s="272" customFormat="1" x14ac:dyDescent="0.4">
      <c r="A1347" s="140"/>
      <c r="B1347" s="142"/>
      <c r="C1347" s="167" t="s">
        <v>11</v>
      </c>
      <c r="D1347" s="167" t="s">
        <v>11</v>
      </c>
      <c r="E1347" s="569" t="s">
        <v>1084</v>
      </c>
      <c r="F1347" s="565">
        <v>2568</v>
      </c>
      <c r="G1347" s="544" t="s">
        <v>11</v>
      </c>
      <c r="H1347" s="545" t="s">
        <v>11</v>
      </c>
      <c r="I1347" s="544" t="s">
        <v>11</v>
      </c>
      <c r="J1347" s="289"/>
    </row>
    <row r="1348" spans="1:10" s="272" customFormat="1" x14ac:dyDescent="0.4">
      <c r="A1348" s="140"/>
      <c r="B1348" s="142"/>
      <c r="C1348" s="167" t="s">
        <v>11</v>
      </c>
      <c r="D1348" s="167" t="s">
        <v>11</v>
      </c>
      <c r="E1348" s="569" t="s">
        <v>1085</v>
      </c>
      <c r="F1348" s="565">
        <v>7490</v>
      </c>
      <c r="G1348" s="544" t="s">
        <v>11</v>
      </c>
      <c r="H1348" s="545" t="s">
        <v>11</v>
      </c>
      <c r="I1348" s="544" t="s">
        <v>11</v>
      </c>
      <c r="J1348" s="289"/>
    </row>
    <row r="1349" spans="1:10" s="272" customFormat="1" x14ac:dyDescent="0.4">
      <c r="A1349" s="140"/>
      <c r="B1349" s="142">
        <v>243250</v>
      </c>
      <c r="C1349" s="167" t="s">
        <v>11</v>
      </c>
      <c r="D1349" s="167" t="s">
        <v>11</v>
      </c>
      <c r="E1349" s="569" t="s">
        <v>1347</v>
      </c>
      <c r="F1349" s="565">
        <v>14000</v>
      </c>
      <c r="G1349" s="544" t="s">
        <v>11</v>
      </c>
      <c r="H1349" s="545" t="s">
        <v>11</v>
      </c>
      <c r="I1349" s="544" t="s">
        <v>11</v>
      </c>
      <c r="J1349" s="289"/>
    </row>
    <row r="1350" spans="1:10" s="272" customFormat="1" x14ac:dyDescent="0.4">
      <c r="A1350" s="140"/>
      <c r="B1350" s="142"/>
      <c r="C1350" s="167" t="s">
        <v>11</v>
      </c>
      <c r="D1350" s="167" t="s">
        <v>11</v>
      </c>
      <c r="E1350" s="569" t="s">
        <v>1348</v>
      </c>
      <c r="F1350" s="565">
        <v>55000</v>
      </c>
      <c r="G1350" s="544" t="s">
        <v>11</v>
      </c>
      <c r="H1350" s="545" t="s">
        <v>11</v>
      </c>
      <c r="I1350" s="544" t="s">
        <v>11</v>
      </c>
      <c r="J1350" s="289"/>
    </row>
    <row r="1351" spans="1:10" s="272" customFormat="1" x14ac:dyDescent="0.4">
      <c r="A1351" s="140"/>
      <c r="B1351" s="142"/>
      <c r="C1351" s="167" t="s">
        <v>11</v>
      </c>
      <c r="D1351" s="167" t="s">
        <v>11</v>
      </c>
      <c r="E1351" s="569" t="s">
        <v>1352</v>
      </c>
      <c r="F1351" s="565">
        <v>10700</v>
      </c>
      <c r="G1351" s="544" t="s">
        <v>11</v>
      </c>
      <c r="H1351" s="545" t="s">
        <v>11</v>
      </c>
      <c r="I1351" s="544" t="s">
        <v>11</v>
      </c>
      <c r="J1351" s="289"/>
    </row>
    <row r="1352" spans="1:10" s="272" customFormat="1" x14ac:dyDescent="0.4">
      <c r="A1352" s="140"/>
      <c r="B1352" s="142"/>
      <c r="C1352" s="167" t="s">
        <v>11</v>
      </c>
      <c r="D1352" s="167" t="s">
        <v>11</v>
      </c>
      <c r="E1352" s="601" t="s">
        <v>1351</v>
      </c>
      <c r="F1352" s="565">
        <v>6762.4</v>
      </c>
      <c r="G1352" s="544" t="s">
        <v>11</v>
      </c>
      <c r="H1352" s="545" t="s">
        <v>11</v>
      </c>
      <c r="I1352" s="544" t="s">
        <v>11</v>
      </c>
      <c r="J1352" s="289"/>
    </row>
    <row r="1353" spans="1:10" s="272" customFormat="1" x14ac:dyDescent="0.4">
      <c r="A1353" s="140"/>
      <c r="B1353" s="142"/>
      <c r="C1353" s="167" t="s">
        <v>11</v>
      </c>
      <c r="D1353" s="167" t="s">
        <v>11</v>
      </c>
      <c r="E1353" s="601" t="s">
        <v>1393</v>
      </c>
      <c r="F1353" s="565">
        <v>118800</v>
      </c>
      <c r="G1353" s="544" t="s">
        <v>11</v>
      </c>
      <c r="H1353" s="545" t="s">
        <v>11</v>
      </c>
      <c r="I1353" s="544" t="s">
        <v>11</v>
      </c>
      <c r="J1353" s="289"/>
    </row>
    <row r="1354" spans="1:10" s="272" customFormat="1" x14ac:dyDescent="0.4">
      <c r="A1354" s="140"/>
      <c r="B1354" s="142"/>
      <c r="C1354" s="167" t="s">
        <v>11</v>
      </c>
      <c r="D1354" s="167" t="s">
        <v>11</v>
      </c>
      <c r="E1354" s="601" t="s">
        <v>1394</v>
      </c>
      <c r="F1354" s="565">
        <v>13268</v>
      </c>
      <c r="G1354" s="544" t="s">
        <v>11</v>
      </c>
      <c r="H1354" s="545" t="s">
        <v>11</v>
      </c>
      <c r="I1354" s="544" t="s">
        <v>11</v>
      </c>
      <c r="J1354" s="289"/>
    </row>
    <row r="1355" spans="1:10" s="272" customFormat="1" x14ac:dyDescent="0.4">
      <c r="A1355" s="140"/>
      <c r="B1355" s="142">
        <v>243265</v>
      </c>
      <c r="C1355" s="167" t="s">
        <v>11</v>
      </c>
      <c r="D1355" s="167" t="s">
        <v>11</v>
      </c>
      <c r="E1355" s="605" t="s">
        <v>1472</v>
      </c>
      <c r="F1355" s="606">
        <v>42700</v>
      </c>
      <c r="G1355" s="551">
        <v>243276</v>
      </c>
      <c r="H1355" s="549" t="s">
        <v>1924</v>
      </c>
      <c r="I1355" s="607" t="s">
        <v>1925</v>
      </c>
      <c r="J1355" s="289"/>
    </row>
    <row r="1356" spans="1:10" s="272" customFormat="1" x14ac:dyDescent="0.4">
      <c r="A1356" s="140"/>
      <c r="B1356" s="142"/>
      <c r="C1356" s="167" t="s">
        <v>11</v>
      </c>
      <c r="D1356" s="167" t="s">
        <v>11</v>
      </c>
      <c r="E1356" s="605" t="s">
        <v>1923</v>
      </c>
      <c r="F1356" s="606">
        <v>33000</v>
      </c>
      <c r="G1356" s="551" t="s">
        <v>11</v>
      </c>
      <c r="H1356" s="549" t="s">
        <v>11</v>
      </c>
      <c r="I1356" s="551" t="s">
        <v>11</v>
      </c>
      <c r="J1356" s="289"/>
    </row>
    <row r="1357" spans="1:10" s="272" customFormat="1" x14ac:dyDescent="0.4">
      <c r="A1357" s="140"/>
      <c r="B1357" s="142"/>
      <c r="C1357" s="167" t="s">
        <v>11</v>
      </c>
      <c r="D1357" s="167" t="s">
        <v>11</v>
      </c>
      <c r="E1357" s="605" t="s">
        <v>1533</v>
      </c>
      <c r="F1357" s="606">
        <v>57800</v>
      </c>
      <c r="G1357" s="551" t="s">
        <v>11</v>
      </c>
      <c r="H1357" s="549" t="s">
        <v>11</v>
      </c>
      <c r="I1357" s="551" t="s">
        <v>11</v>
      </c>
      <c r="J1357" s="289"/>
    </row>
    <row r="1358" spans="1:10" s="272" customFormat="1" x14ac:dyDescent="0.4">
      <c r="A1358" s="140"/>
      <c r="B1358" s="142"/>
      <c r="C1358" s="167" t="s">
        <v>11</v>
      </c>
      <c r="D1358" s="167" t="s">
        <v>11</v>
      </c>
      <c r="E1358" s="411" t="s">
        <v>1552</v>
      </c>
      <c r="F1358" s="412">
        <v>95178.76</v>
      </c>
      <c r="G1358" s="551" t="s">
        <v>11</v>
      </c>
      <c r="H1358" s="549" t="s">
        <v>11</v>
      </c>
      <c r="I1358" s="551" t="s">
        <v>11</v>
      </c>
      <c r="J1358" s="289"/>
    </row>
    <row r="1359" spans="1:10" s="272" customFormat="1" x14ac:dyDescent="0.4">
      <c r="A1359" s="140"/>
      <c r="B1359" s="142"/>
      <c r="C1359" s="167" t="s">
        <v>11</v>
      </c>
      <c r="D1359" s="167" t="s">
        <v>11</v>
      </c>
      <c r="E1359" s="411" t="s">
        <v>1595</v>
      </c>
      <c r="F1359" s="412">
        <v>22020</v>
      </c>
      <c r="G1359" s="551" t="s">
        <v>11</v>
      </c>
      <c r="H1359" s="549" t="s">
        <v>11</v>
      </c>
      <c r="I1359" s="551" t="s">
        <v>11</v>
      </c>
      <c r="J1359" s="289"/>
    </row>
    <row r="1360" spans="1:10" s="272" customFormat="1" x14ac:dyDescent="0.4">
      <c r="A1360" s="140"/>
      <c r="B1360" s="142"/>
      <c r="C1360" s="167" t="s">
        <v>11</v>
      </c>
      <c r="D1360" s="167" t="s">
        <v>11</v>
      </c>
      <c r="E1360" s="411" t="s">
        <v>1586</v>
      </c>
      <c r="F1360" s="412">
        <v>73242</v>
      </c>
      <c r="G1360" s="551" t="s">
        <v>11</v>
      </c>
      <c r="H1360" s="549" t="s">
        <v>11</v>
      </c>
      <c r="I1360" s="551" t="s">
        <v>11</v>
      </c>
      <c r="J1360" s="289"/>
    </row>
    <row r="1361" spans="1:10" s="272" customFormat="1" x14ac:dyDescent="0.4">
      <c r="A1361" s="140"/>
      <c r="B1361" s="142">
        <v>243265</v>
      </c>
      <c r="C1361" s="167" t="s">
        <v>11</v>
      </c>
      <c r="D1361" s="167" t="s">
        <v>11</v>
      </c>
      <c r="E1361" s="605" t="s">
        <v>1458</v>
      </c>
      <c r="F1361" s="578">
        <v>8373.7999999999993</v>
      </c>
      <c r="G1361" s="551">
        <v>243276</v>
      </c>
      <c r="H1361" s="549" t="s">
        <v>1942</v>
      </c>
      <c r="I1361" s="551" t="s">
        <v>487</v>
      </c>
      <c r="J1361" s="289"/>
    </row>
    <row r="1362" spans="1:10" s="272" customFormat="1" x14ac:dyDescent="0.4">
      <c r="A1362" s="140"/>
      <c r="B1362" s="142"/>
      <c r="C1362" s="167" t="s">
        <v>11</v>
      </c>
      <c r="D1362" s="167" t="s">
        <v>11</v>
      </c>
      <c r="E1362" s="605" t="s">
        <v>1470</v>
      </c>
      <c r="F1362" s="412">
        <v>52246.6</v>
      </c>
      <c r="G1362" s="551" t="s">
        <v>11</v>
      </c>
      <c r="H1362" s="549" t="s">
        <v>11</v>
      </c>
      <c r="I1362" s="551" t="s">
        <v>11</v>
      </c>
      <c r="J1362" s="289"/>
    </row>
    <row r="1363" spans="1:10" s="272" customFormat="1" x14ac:dyDescent="0.4">
      <c r="A1363" s="140"/>
      <c r="B1363" s="142"/>
      <c r="C1363" s="167" t="s">
        <v>11</v>
      </c>
      <c r="D1363" s="167" t="s">
        <v>11</v>
      </c>
      <c r="E1363" s="605" t="s">
        <v>1471</v>
      </c>
      <c r="F1363" s="606">
        <v>26000</v>
      </c>
      <c r="G1363" s="551" t="s">
        <v>11</v>
      </c>
      <c r="H1363" s="549" t="s">
        <v>11</v>
      </c>
      <c r="I1363" s="551" t="s">
        <v>11</v>
      </c>
      <c r="J1363" s="289"/>
    </row>
    <row r="1364" spans="1:10" s="272" customFormat="1" x14ac:dyDescent="0.4">
      <c r="A1364" s="140"/>
      <c r="B1364" s="142"/>
      <c r="C1364" s="167" t="s">
        <v>11</v>
      </c>
      <c r="D1364" s="167" t="s">
        <v>11</v>
      </c>
      <c r="E1364" s="605" t="s">
        <v>1474</v>
      </c>
      <c r="F1364" s="606">
        <v>22405</v>
      </c>
      <c r="G1364" s="551" t="s">
        <v>11</v>
      </c>
      <c r="H1364" s="549" t="s">
        <v>11</v>
      </c>
      <c r="I1364" s="551" t="s">
        <v>11</v>
      </c>
      <c r="J1364" s="289"/>
    </row>
    <row r="1365" spans="1:10" s="272" customFormat="1" x14ac:dyDescent="0.4">
      <c r="A1365" s="140"/>
      <c r="B1365" s="142"/>
      <c r="C1365" s="167" t="s">
        <v>11</v>
      </c>
      <c r="D1365" s="167" t="s">
        <v>11</v>
      </c>
      <c r="E1365" s="605" t="s">
        <v>1475</v>
      </c>
      <c r="F1365" s="606">
        <v>61650</v>
      </c>
      <c r="G1365" s="551" t="s">
        <v>11</v>
      </c>
      <c r="H1365" s="549" t="s">
        <v>11</v>
      </c>
      <c r="I1365" s="551" t="s">
        <v>11</v>
      </c>
      <c r="J1365" s="289"/>
    </row>
    <row r="1366" spans="1:10" s="272" customFormat="1" x14ac:dyDescent="0.4">
      <c r="A1366" s="140"/>
      <c r="B1366" s="142"/>
      <c r="C1366" s="167" t="s">
        <v>11</v>
      </c>
      <c r="D1366" s="167" t="s">
        <v>11</v>
      </c>
      <c r="E1366" s="605" t="s">
        <v>1476</v>
      </c>
      <c r="F1366" s="606">
        <v>11984</v>
      </c>
      <c r="G1366" s="551" t="s">
        <v>11</v>
      </c>
      <c r="H1366" s="549" t="s">
        <v>11</v>
      </c>
      <c r="I1366" s="551" t="s">
        <v>11</v>
      </c>
      <c r="J1366" s="289"/>
    </row>
    <row r="1367" spans="1:10" x14ac:dyDescent="0.4">
      <c r="A1367" s="517"/>
      <c r="B1367" s="517"/>
      <c r="C1367" s="167" t="s">
        <v>11</v>
      </c>
      <c r="D1367" s="167" t="s">
        <v>11</v>
      </c>
      <c r="E1367" s="414">
        <v>3000558315</v>
      </c>
      <c r="F1367" s="610">
        <v>28492.400000000001</v>
      </c>
      <c r="G1367" s="551" t="s">
        <v>11</v>
      </c>
      <c r="H1367" s="549" t="s">
        <v>11</v>
      </c>
      <c r="I1367" s="551" t="s">
        <v>11</v>
      </c>
    </row>
    <row r="1368" spans="1:10" s="272" customFormat="1" x14ac:dyDescent="0.4">
      <c r="A1368" s="140"/>
      <c r="B1368" s="142"/>
      <c r="C1368" s="167" t="s">
        <v>11</v>
      </c>
      <c r="D1368" s="167" t="s">
        <v>11</v>
      </c>
      <c r="E1368" s="605" t="s">
        <v>1496</v>
      </c>
      <c r="F1368" s="606">
        <v>31800</v>
      </c>
      <c r="G1368" s="551" t="s">
        <v>11</v>
      </c>
      <c r="H1368" s="549" t="s">
        <v>11</v>
      </c>
      <c r="I1368" s="551" t="s">
        <v>11</v>
      </c>
      <c r="J1368" s="289"/>
    </row>
    <row r="1369" spans="1:10" s="272" customFormat="1" x14ac:dyDescent="0.4">
      <c r="A1369" s="140"/>
      <c r="B1369" s="142"/>
      <c r="C1369" s="167" t="s">
        <v>11</v>
      </c>
      <c r="D1369" s="167" t="s">
        <v>11</v>
      </c>
      <c r="E1369" s="411" t="s">
        <v>1534</v>
      </c>
      <c r="F1369" s="412">
        <v>72169.72</v>
      </c>
      <c r="G1369" s="551" t="s">
        <v>11</v>
      </c>
      <c r="H1369" s="549" t="s">
        <v>11</v>
      </c>
      <c r="I1369" s="551" t="s">
        <v>11</v>
      </c>
      <c r="J1369" s="289"/>
    </row>
    <row r="1370" spans="1:10" s="272" customFormat="1" x14ac:dyDescent="0.4">
      <c r="A1370" s="140"/>
      <c r="B1370" s="142"/>
      <c r="C1370" s="167" t="s">
        <v>11</v>
      </c>
      <c r="D1370" s="167" t="s">
        <v>11</v>
      </c>
      <c r="E1370" s="411" t="s">
        <v>1537</v>
      </c>
      <c r="F1370" s="412">
        <v>3126</v>
      </c>
      <c r="G1370" s="551" t="s">
        <v>11</v>
      </c>
      <c r="H1370" s="549" t="s">
        <v>11</v>
      </c>
      <c r="I1370" s="551" t="s">
        <v>11</v>
      </c>
      <c r="J1370" s="289"/>
    </row>
    <row r="1371" spans="1:10" s="272" customFormat="1" x14ac:dyDescent="0.4">
      <c r="A1371" s="140"/>
      <c r="B1371" s="142"/>
      <c r="C1371" s="167" t="s">
        <v>11</v>
      </c>
      <c r="D1371" s="167" t="s">
        <v>11</v>
      </c>
      <c r="E1371" s="411" t="s">
        <v>1538</v>
      </c>
      <c r="F1371" s="412">
        <v>10700</v>
      </c>
      <c r="G1371" s="551" t="s">
        <v>11</v>
      </c>
      <c r="H1371" s="549" t="s">
        <v>11</v>
      </c>
      <c r="I1371" s="551" t="s">
        <v>11</v>
      </c>
      <c r="J1371" s="289"/>
    </row>
    <row r="1372" spans="1:10" s="272" customFormat="1" x14ac:dyDescent="0.4">
      <c r="A1372" s="140"/>
      <c r="B1372" s="142"/>
      <c r="C1372" s="167" t="s">
        <v>11</v>
      </c>
      <c r="D1372" s="167" t="s">
        <v>11</v>
      </c>
      <c r="E1372" s="411" t="s">
        <v>1539</v>
      </c>
      <c r="F1372" s="412">
        <v>10700</v>
      </c>
      <c r="G1372" s="551" t="s">
        <v>11</v>
      </c>
      <c r="H1372" s="549" t="s">
        <v>11</v>
      </c>
      <c r="I1372" s="551" t="s">
        <v>11</v>
      </c>
      <c r="J1372" s="289"/>
    </row>
    <row r="1373" spans="1:10" s="272" customFormat="1" x14ac:dyDescent="0.4">
      <c r="A1373" s="140"/>
      <c r="B1373" s="142"/>
      <c r="C1373" s="167" t="s">
        <v>11</v>
      </c>
      <c r="D1373" s="167" t="s">
        <v>11</v>
      </c>
      <c r="E1373" s="411" t="s">
        <v>1580</v>
      </c>
      <c r="F1373" s="412">
        <v>21177.200000000001</v>
      </c>
      <c r="G1373" s="551" t="s">
        <v>11</v>
      </c>
      <c r="H1373" s="549" t="s">
        <v>11</v>
      </c>
      <c r="I1373" s="551" t="s">
        <v>11</v>
      </c>
      <c r="J1373" s="289"/>
    </row>
    <row r="1374" spans="1:10" s="272" customFormat="1" x14ac:dyDescent="0.4">
      <c r="A1374" s="140"/>
      <c r="B1374" s="142"/>
      <c r="C1374" s="167" t="s">
        <v>11</v>
      </c>
      <c r="D1374" s="167" t="s">
        <v>11</v>
      </c>
      <c r="E1374" s="411" t="s">
        <v>1587</v>
      </c>
      <c r="F1374" s="412">
        <v>37500</v>
      </c>
      <c r="G1374" s="551" t="s">
        <v>11</v>
      </c>
      <c r="H1374" s="549" t="s">
        <v>11</v>
      </c>
      <c r="I1374" s="551" t="s">
        <v>11</v>
      </c>
      <c r="J1374" s="289"/>
    </row>
    <row r="1375" spans="1:10" s="272" customFormat="1" x14ac:dyDescent="0.4">
      <c r="A1375" s="140"/>
      <c r="B1375" s="142"/>
      <c r="C1375" s="167" t="s">
        <v>11</v>
      </c>
      <c r="D1375" s="167" t="s">
        <v>11</v>
      </c>
      <c r="E1375" s="411" t="s">
        <v>1592</v>
      </c>
      <c r="F1375" s="412">
        <v>15600</v>
      </c>
      <c r="G1375" s="551" t="s">
        <v>11</v>
      </c>
      <c r="H1375" s="549" t="s">
        <v>11</v>
      </c>
      <c r="I1375" s="551" t="s">
        <v>11</v>
      </c>
      <c r="J1375" s="289"/>
    </row>
    <row r="1376" spans="1:10" s="272" customFormat="1" x14ac:dyDescent="0.4">
      <c r="A1376" s="140"/>
      <c r="B1376" s="142"/>
      <c r="C1376" s="167" t="s">
        <v>11</v>
      </c>
      <c r="D1376" s="167" t="s">
        <v>11</v>
      </c>
      <c r="E1376" s="411" t="s">
        <v>1593</v>
      </c>
      <c r="F1376" s="412">
        <v>26000</v>
      </c>
      <c r="G1376" s="551" t="s">
        <v>11</v>
      </c>
      <c r="H1376" s="549" t="s">
        <v>11</v>
      </c>
      <c r="I1376" s="551" t="s">
        <v>11</v>
      </c>
      <c r="J1376" s="289"/>
    </row>
    <row r="1377" spans="1:10" s="272" customFormat="1" x14ac:dyDescent="0.4">
      <c r="A1377" s="140"/>
      <c r="B1377" s="142"/>
      <c r="C1377" s="167" t="s">
        <v>11</v>
      </c>
      <c r="D1377" s="167" t="s">
        <v>11</v>
      </c>
      <c r="E1377" s="411" t="s">
        <v>1594</v>
      </c>
      <c r="F1377" s="412">
        <v>44000</v>
      </c>
      <c r="G1377" s="551" t="s">
        <v>11</v>
      </c>
      <c r="H1377" s="549" t="s">
        <v>11</v>
      </c>
      <c r="I1377" s="551" t="s">
        <v>11</v>
      </c>
      <c r="J1377" s="289"/>
    </row>
    <row r="1378" spans="1:10" s="272" customFormat="1" x14ac:dyDescent="0.4">
      <c r="A1378" s="140"/>
      <c r="B1378" s="142"/>
      <c r="C1378" s="167" t="s">
        <v>11</v>
      </c>
      <c r="D1378" s="167" t="s">
        <v>11</v>
      </c>
      <c r="E1378" s="411" t="s">
        <v>1596</v>
      </c>
      <c r="F1378" s="412">
        <v>10700</v>
      </c>
      <c r="G1378" s="551" t="s">
        <v>11</v>
      </c>
      <c r="H1378" s="549" t="s">
        <v>11</v>
      </c>
      <c r="I1378" s="551" t="s">
        <v>11</v>
      </c>
      <c r="J1378" s="289"/>
    </row>
    <row r="1379" spans="1:10" s="272" customFormat="1" x14ac:dyDescent="0.4">
      <c r="A1379" s="140"/>
      <c r="B1379" s="142"/>
      <c r="C1379" s="167" t="s">
        <v>11</v>
      </c>
      <c r="D1379" s="167" t="s">
        <v>11</v>
      </c>
      <c r="E1379" s="411" t="s">
        <v>1597</v>
      </c>
      <c r="F1379" s="412">
        <v>10218.5</v>
      </c>
      <c r="G1379" s="551" t="s">
        <v>11</v>
      </c>
      <c r="H1379" s="549" t="s">
        <v>11</v>
      </c>
      <c r="I1379" s="551" t="s">
        <v>11</v>
      </c>
      <c r="J1379" s="289"/>
    </row>
    <row r="1380" spans="1:10" s="272" customFormat="1" x14ac:dyDescent="0.4">
      <c r="A1380" s="140"/>
      <c r="B1380" s="142"/>
      <c r="C1380" s="167" t="s">
        <v>11</v>
      </c>
      <c r="D1380" s="167" t="s">
        <v>11</v>
      </c>
      <c r="E1380" s="411" t="s">
        <v>1551</v>
      </c>
      <c r="F1380" s="412">
        <v>8400</v>
      </c>
      <c r="G1380" s="551">
        <v>243277</v>
      </c>
      <c r="H1380" s="549" t="s">
        <v>1942</v>
      </c>
      <c r="I1380" s="551" t="s">
        <v>11</v>
      </c>
      <c r="J1380" s="289"/>
    </row>
    <row r="1381" spans="1:10" s="272" customFormat="1" x14ac:dyDescent="0.4">
      <c r="A1381" s="140"/>
      <c r="B1381" s="142">
        <v>243277</v>
      </c>
      <c r="C1381" s="167" t="s">
        <v>11</v>
      </c>
      <c r="D1381" s="167" t="s">
        <v>11</v>
      </c>
      <c r="E1381" s="411" t="s">
        <v>1809</v>
      </c>
      <c r="F1381" s="412">
        <v>10700</v>
      </c>
      <c r="G1381" s="551">
        <v>243290</v>
      </c>
      <c r="H1381" s="549" t="s">
        <v>2101</v>
      </c>
      <c r="I1381" s="551" t="s">
        <v>11</v>
      </c>
      <c r="J1381" s="289"/>
    </row>
    <row r="1382" spans="1:10" s="272" customFormat="1" x14ac:dyDescent="0.4">
      <c r="A1382" s="140"/>
      <c r="B1382" s="142"/>
      <c r="C1382" s="167" t="s">
        <v>11</v>
      </c>
      <c r="D1382" s="167" t="s">
        <v>11</v>
      </c>
      <c r="E1382" s="411" t="s">
        <v>1814</v>
      </c>
      <c r="F1382" s="412">
        <v>2996</v>
      </c>
      <c r="G1382" s="551" t="s">
        <v>11</v>
      </c>
      <c r="H1382" s="549" t="s">
        <v>11</v>
      </c>
      <c r="I1382" s="551" t="s">
        <v>11</v>
      </c>
      <c r="J1382" s="289"/>
    </row>
    <row r="1383" spans="1:10" s="272" customFormat="1" x14ac:dyDescent="0.4">
      <c r="A1383" s="140"/>
      <c r="B1383" s="142"/>
      <c r="C1383" s="167" t="s">
        <v>11</v>
      </c>
      <c r="D1383" s="167" t="s">
        <v>11</v>
      </c>
      <c r="E1383" s="411" t="s">
        <v>1824</v>
      </c>
      <c r="F1383" s="412">
        <v>3210</v>
      </c>
      <c r="G1383" s="551" t="s">
        <v>11</v>
      </c>
      <c r="H1383" s="549" t="s">
        <v>11</v>
      </c>
      <c r="I1383" s="551" t="s">
        <v>11</v>
      </c>
      <c r="J1383" s="289"/>
    </row>
    <row r="1384" spans="1:10" s="272" customFormat="1" x14ac:dyDescent="0.4">
      <c r="A1384" s="140"/>
      <c r="B1384" s="142"/>
      <c r="C1384" s="167" t="s">
        <v>11</v>
      </c>
      <c r="D1384" s="167" t="s">
        <v>11</v>
      </c>
      <c r="E1384" s="411" t="s">
        <v>1825</v>
      </c>
      <c r="F1384" s="412">
        <v>14400</v>
      </c>
      <c r="G1384" s="551" t="s">
        <v>11</v>
      </c>
      <c r="H1384" s="549" t="s">
        <v>11</v>
      </c>
      <c r="I1384" s="551" t="s">
        <v>11</v>
      </c>
      <c r="J1384" s="289"/>
    </row>
    <row r="1385" spans="1:10" s="272" customFormat="1" x14ac:dyDescent="0.4">
      <c r="A1385" s="140"/>
      <c r="B1385" s="142"/>
      <c r="C1385" s="167" t="s">
        <v>11</v>
      </c>
      <c r="D1385" s="167" t="s">
        <v>11</v>
      </c>
      <c r="E1385" s="411" t="s">
        <v>1828</v>
      </c>
      <c r="F1385" s="412">
        <v>10400</v>
      </c>
      <c r="G1385" s="551" t="s">
        <v>11</v>
      </c>
      <c r="H1385" s="549" t="s">
        <v>11</v>
      </c>
      <c r="I1385" s="551" t="s">
        <v>11</v>
      </c>
      <c r="J1385" s="289"/>
    </row>
    <row r="1386" spans="1:10" s="272" customFormat="1" x14ac:dyDescent="0.4">
      <c r="A1386" s="140"/>
      <c r="B1386" s="142"/>
      <c r="C1386" s="167" t="s">
        <v>11</v>
      </c>
      <c r="D1386" s="167" t="s">
        <v>11</v>
      </c>
      <c r="E1386" s="411" t="s">
        <v>1829</v>
      </c>
      <c r="F1386" s="412">
        <v>7490</v>
      </c>
      <c r="G1386" s="551" t="s">
        <v>11</v>
      </c>
      <c r="H1386" s="549" t="s">
        <v>11</v>
      </c>
      <c r="I1386" s="551" t="s">
        <v>11</v>
      </c>
      <c r="J1386" s="289"/>
    </row>
    <row r="1387" spans="1:10" s="272" customFormat="1" x14ac:dyDescent="0.4">
      <c r="A1387" s="140"/>
      <c r="B1387" s="142"/>
      <c r="C1387" s="167" t="s">
        <v>11</v>
      </c>
      <c r="D1387" s="167" t="s">
        <v>11</v>
      </c>
      <c r="E1387" s="411" t="s">
        <v>1832</v>
      </c>
      <c r="F1387" s="412">
        <v>9000</v>
      </c>
      <c r="G1387" s="551" t="s">
        <v>11</v>
      </c>
      <c r="H1387" s="549" t="s">
        <v>11</v>
      </c>
      <c r="I1387" s="551" t="s">
        <v>11</v>
      </c>
      <c r="J1387" s="289"/>
    </row>
    <row r="1388" spans="1:10" s="272" customFormat="1" x14ac:dyDescent="0.4">
      <c r="A1388" s="140"/>
      <c r="B1388" s="142"/>
      <c r="C1388" s="167" t="s">
        <v>11</v>
      </c>
      <c r="D1388" s="167" t="s">
        <v>11</v>
      </c>
      <c r="E1388" s="411" t="s">
        <v>1833</v>
      </c>
      <c r="F1388" s="412">
        <v>4500</v>
      </c>
      <c r="G1388" s="551" t="s">
        <v>11</v>
      </c>
      <c r="H1388" s="549" t="s">
        <v>11</v>
      </c>
      <c r="I1388" s="551" t="s">
        <v>11</v>
      </c>
      <c r="J1388" s="289"/>
    </row>
    <row r="1389" spans="1:10" s="272" customFormat="1" x14ac:dyDescent="0.4">
      <c r="A1389" s="140"/>
      <c r="B1389" s="142"/>
      <c r="C1389" s="167" t="s">
        <v>11</v>
      </c>
      <c r="D1389" s="167" t="s">
        <v>11</v>
      </c>
      <c r="E1389" s="411" t="s">
        <v>1834</v>
      </c>
      <c r="F1389" s="412">
        <v>4500</v>
      </c>
      <c r="G1389" s="551" t="s">
        <v>11</v>
      </c>
      <c r="H1389" s="549" t="s">
        <v>11</v>
      </c>
      <c r="I1389" s="551" t="s">
        <v>11</v>
      </c>
      <c r="J1389" s="289"/>
    </row>
    <row r="1390" spans="1:10" s="272" customFormat="1" x14ac:dyDescent="0.4">
      <c r="A1390" s="140"/>
      <c r="B1390" s="142"/>
      <c r="C1390" s="167" t="s">
        <v>11</v>
      </c>
      <c r="D1390" s="167" t="s">
        <v>11</v>
      </c>
      <c r="E1390" s="411" t="s">
        <v>1835</v>
      </c>
      <c r="F1390" s="412">
        <v>1200</v>
      </c>
      <c r="G1390" s="551" t="s">
        <v>11</v>
      </c>
      <c r="H1390" s="549" t="s">
        <v>11</v>
      </c>
      <c r="I1390" s="551" t="s">
        <v>11</v>
      </c>
      <c r="J1390" s="289"/>
    </row>
    <row r="1391" spans="1:10" s="272" customFormat="1" x14ac:dyDescent="0.4">
      <c r="A1391" s="140"/>
      <c r="B1391" s="142"/>
      <c r="C1391" s="167" t="s">
        <v>11</v>
      </c>
      <c r="D1391" s="167" t="s">
        <v>11</v>
      </c>
      <c r="E1391" s="411" t="s">
        <v>1860</v>
      </c>
      <c r="F1391" s="412">
        <v>42105.5</v>
      </c>
      <c r="G1391" s="551" t="s">
        <v>11</v>
      </c>
      <c r="H1391" s="549" t="s">
        <v>11</v>
      </c>
      <c r="I1391" s="551" t="s">
        <v>11</v>
      </c>
      <c r="J1391" s="289"/>
    </row>
    <row r="1392" spans="1:10" s="272" customFormat="1" x14ac:dyDescent="0.4">
      <c r="A1392" s="140"/>
      <c r="B1392" s="142"/>
      <c r="C1392" s="167" t="s">
        <v>11</v>
      </c>
      <c r="D1392" s="167" t="s">
        <v>11</v>
      </c>
      <c r="E1392" s="411" t="s">
        <v>1861</v>
      </c>
      <c r="F1392" s="412">
        <v>37708</v>
      </c>
      <c r="G1392" s="551" t="s">
        <v>11</v>
      </c>
      <c r="H1392" s="549" t="s">
        <v>11</v>
      </c>
      <c r="I1392" s="551" t="s">
        <v>11</v>
      </c>
      <c r="J1392" s="289"/>
    </row>
    <row r="1393" spans="1:10" s="272" customFormat="1" x14ac:dyDescent="0.4">
      <c r="A1393" s="140"/>
      <c r="B1393" s="142"/>
      <c r="C1393" s="167" t="s">
        <v>11</v>
      </c>
      <c r="D1393" s="167" t="s">
        <v>11</v>
      </c>
      <c r="E1393" s="411" t="s">
        <v>1862</v>
      </c>
      <c r="F1393" s="412">
        <v>711.55</v>
      </c>
      <c r="G1393" s="551" t="s">
        <v>11</v>
      </c>
      <c r="H1393" s="549" t="s">
        <v>11</v>
      </c>
      <c r="I1393" s="551" t="s">
        <v>11</v>
      </c>
      <c r="J1393" s="289"/>
    </row>
    <row r="1394" spans="1:10" s="272" customFormat="1" x14ac:dyDescent="0.4">
      <c r="A1394" s="140"/>
      <c r="B1394" s="142"/>
      <c r="C1394" s="167" t="s">
        <v>11</v>
      </c>
      <c r="D1394" s="167" t="s">
        <v>11</v>
      </c>
      <c r="E1394" s="411" t="s">
        <v>1866</v>
      </c>
      <c r="F1394" s="412">
        <v>9549</v>
      </c>
      <c r="G1394" s="551" t="s">
        <v>11</v>
      </c>
      <c r="H1394" s="549" t="s">
        <v>11</v>
      </c>
      <c r="I1394" s="551" t="s">
        <v>11</v>
      </c>
      <c r="J1394" s="289"/>
    </row>
    <row r="1395" spans="1:10" s="272" customFormat="1" x14ac:dyDescent="0.4">
      <c r="A1395" s="140"/>
      <c r="B1395" s="142"/>
      <c r="C1395" s="167" t="s">
        <v>11</v>
      </c>
      <c r="D1395" s="167" t="s">
        <v>11</v>
      </c>
      <c r="E1395" s="411" t="s">
        <v>1868</v>
      </c>
      <c r="F1395" s="412">
        <v>20437</v>
      </c>
      <c r="G1395" s="551" t="s">
        <v>11</v>
      </c>
      <c r="H1395" s="549" t="s">
        <v>11</v>
      </c>
      <c r="I1395" s="551" t="s">
        <v>11</v>
      </c>
      <c r="J1395" s="289"/>
    </row>
    <row r="1396" spans="1:10" s="272" customFormat="1" x14ac:dyDescent="0.4">
      <c r="A1396" s="140"/>
      <c r="B1396" s="142"/>
      <c r="C1396" s="167" t="s">
        <v>11</v>
      </c>
      <c r="D1396" s="167" t="s">
        <v>11</v>
      </c>
      <c r="E1396" s="411" t="s">
        <v>1869</v>
      </c>
      <c r="F1396" s="412">
        <v>96300</v>
      </c>
      <c r="G1396" s="551" t="s">
        <v>11</v>
      </c>
      <c r="H1396" s="549" t="s">
        <v>11</v>
      </c>
      <c r="I1396" s="551" t="s">
        <v>11</v>
      </c>
      <c r="J1396" s="289"/>
    </row>
    <row r="1397" spans="1:10" s="272" customFormat="1" x14ac:dyDescent="0.4">
      <c r="A1397" s="140"/>
      <c r="B1397" s="142"/>
      <c r="C1397" s="167" t="s">
        <v>11</v>
      </c>
      <c r="D1397" s="167" t="s">
        <v>11</v>
      </c>
      <c r="E1397" s="411" t="s">
        <v>1883</v>
      </c>
      <c r="F1397" s="412">
        <v>7799.36</v>
      </c>
      <c r="G1397" s="551" t="s">
        <v>11</v>
      </c>
      <c r="H1397" s="549" t="s">
        <v>11</v>
      </c>
      <c r="I1397" s="551" t="s">
        <v>11</v>
      </c>
      <c r="J1397" s="289"/>
    </row>
    <row r="1398" spans="1:10" s="272" customFormat="1" x14ac:dyDescent="0.4">
      <c r="A1398" s="140"/>
      <c r="B1398" s="142"/>
      <c r="C1398" s="167" t="s">
        <v>11</v>
      </c>
      <c r="D1398" s="167" t="s">
        <v>11</v>
      </c>
      <c r="E1398" s="411" t="s">
        <v>1889</v>
      </c>
      <c r="F1398" s="412">
        <v>513.6</v>
      </c>
      <c r="G1398" s="551" t="s">
        <v>11</v>
      </c>
      <c r="H1398" s="549" t="s">
        <v>11</v>
      </c>
      <c r="I1398" s="551" t="s">
        <v>11</v>
      </c>
      <c r="J1398" s="289"/>
    </row>
    <row r="1399" spans="1:10" s="272" customFormat="1" x14ac:dyDescent="0.4">
      <c r="A1399" s="140"/>
      <c r="B1399" s="142"/>
      <c r="C1399" s="167" t="s">
        <v>11</v>
      </c>
      <c r="D1399" s="167" t="s">
        <v>11</v>
      </c>
      <c r="E1399" s="411" t="s">
        <v>1894</v>
      </c>
      <c r="F1399" s="412">
        <v>20646</v>
      </c>
      <c r="G1399" s="551" t="s">
        <v>11</v>
      </c>
      <c r="H1399" s="549" t="s">
        <v>11</v>
      </c>
      <c r="I1399" s="551" t="s">
        <v>11</v>
      </c>
      <c r="J1399" s="289"/>
    </row>
    <row r="1400" spans="1:10" s="272" customFormat="1" x14ac:dyDescent="0.4">
      <c r="A1400" s="140"/>
      <c r="B1400" s="142">
        <v>243286</v>
      </c>
      <c r="C1400" s="167" t="s">
        <v>11</v>
      </c>
      <c r="D1400" s="167" t="s">
        <v>11</v>
      </c>
      <c r="E1400" s="411" t="s">
        <v>2040</v>
      </c>
      <c r="F1400" s="412">
        <v>68252.88</v>
      </c>
      <c r="G1400" s="551" t="s">
        <v>11</v>
      </c>
      <c r="H1400" s="549" t="s">
        <v>11</v>
      </c>
      <c r="I1400" s="551" t="s">
        <v>11</v>
      </c>
      <c r="J1400" s="289"/>
    </row>
    <row r="1401" spans="1:10" s="272" customFormat="1" x14ac:dyDescent="0.4">
      <c r="A1401" s="140"/>
      <c r="B1401" s="142"/>
      <c r="C1401" s="167" t="s">
        <v>11</v>
      </c>
      <c r="D1401" s="167" t="s">
        <v>11</v>
      </c>
      <c r="E1401" s="411" t="s">
        <v>2051</v>
      </c>
      <c r="F1401" s="412">
        <v>150434</v>
      </c>
      <c r="G1401" s="551" t="s">
        <v>11</v>
      </c>
      <c r="H1401" s="549" t="s">
        <v>11</v>
      </c>
      <c r="I1401" s="551" t="s">
        <v>11</v>
      </c>
      <c r="J1401" s="289"/>
    </row>
    <row r="1402" spans="1:10" s="272" customFormat="1" x14ac:dyDescent="0.4">
      <c r="A1402" s="140"/>
      <c r="B1402" s="142">
        <v>243300</v>
      </c>
      <c r="C1402" s="167" t="s">
        <v>11</v>
      </c>
      <c r="D1402" s="167" t="s">
        <v>11</v>
      </c>
      <c r="E1402" s="411" t="s">
        <v>2171</v>
      </c>
      <c r="F1402" s="412">
        <v>42400</v>
      </c>
      <c r="G1402" s="551">
        <v>243328</v>
      </c>
      <c r="H1402" s="549" t="s">
        <v>2548</v>
      </c>
      <c r="I1402" s="551" t="s">
        <v>11</v>
      </c>
      <c r="J1402" s="289"/>
    </row>
    <row r="1403" spans="1:10" s="272" customFormat="1" x14ac:dyDescent="0.4">
      <c r="A1403" s="140"/>
      <c r="B1403" s="142"/>
      <c r="C1403" s="167" t="s">
        <v>11</v>
      </c>
      <c r="D1403" s="167" t="s">
        <v>11</v>
      </c>
      <c r="E1403" s="411" t="s">
        <v>2182</v>
      </c>
      <c r="F1403" s="412">
        <v>100753</v>
      </c>
      <c r="G1403" s="551" t="s">
        <v>11</v>
      </c>
      <c r="H1403" s="549" t="s">
        <v>11</v>
      </c>
      <c r="I1403" s="551" t="s">
        <v>11</v>
      </c>
      <c r="J1403" s="289"/>
    </row>
    <row r="1404" spans="1:10" s="272" customFormat="1" x14ac:dyDescent="0.4">
      <c r="A1404" s="140"/>
      <c r="B1404" s="142">
        <v>243325</v>
      </c>
      <c r="C1404" s="167" t="s">
        <v>11</v>
      </c>
      <c r="D1404" s="167" t="s">
        <v>11</v>
      </c>
      <c r="E1404" s="411" t="s">
        <v>2379</v>
      </c>
      <c r="F1404" s="412">
        <v>20437</v>
      </c>
      <c r="G1404" s="551" t="s">
        <v>11</v>
      </c>
      <c r="H1404" s="549" t="s">
        <v>11</v>
      </c>
      <c r="I1404" s="551" t="s">
        <v>11</v>
      </c>
      <c r="J1404" s="289"/>
    </row>
    <row r="1405" spans="1:10" s="272" customFormat="1" x14ac:dyDescent="0.4">
      <c r="A1405" s="140"/>
      <c r="B1405" s="142"/>
      <c r="C1405" s="167" t="s">
        <v>11</v>
      </c>
      <c r="D1405" s="167" t="s">
        <v>11</v>
      </c>
      <c r="E1405" s="411" t="s">
        <v>2418</v>
      </c>
      <c r="F1405" s="412">
        <v>58850</v>
      </c>
      <c r="G1405" s="551" t="s">
        <v>11</v>
      </c>
      <c r="H1405" s="549" t="s">
        <v>11</v>
      </c>
      <c r="I1405" s="551" t="s">
        <v>11</v>
      </c>
      <c r="J1405" s="289"/>
    </row>
    <row r="1406" spans="1:10" s="272" customFormat="1" x14ac:dyDescent="0.4">
      <c r="A1406" s="140"/>
      <c r="B1406" s="142"/>
      <c r="C1406" s="167" t="s">
        <v>11</v>
      </c>
      <c r="D1406" s="167" t="s">
        <v>11</v>
      </c>
      <c r="E1406" s="411" t="s">
        <v>2419</v>
      </c>
      <c r="F1406" s="412">
        <v>5800</v>
      </c>
      <c r="G1406" s="551" t="s">
        <v>11</v>
      </c>
      <c r="H1406" s="549" t="s">
        <v>11</v>
      </c>
      <c r="I1406" s="551" t="s">
        <v>11</v>
      </c>
      <c r="J1406" s="289"/>
    </row>
    <row r="1407" spans="1:10" s="272" customFormat="1" x14ac:dyDescent="0.4">
      <c r="A1407" s="140"/>
      <c r="B1407" s="142"/>
      <c r="C1407" s="167" t="s">
        <v>11</v>
      </c>
      <c r="D1407" s="167" t="s">
        <v>11</v>
      </c>
      <c r="E1407" s="411" t="s">
        <v>2422</v>
      </c>
      <c r="F1407" s="412">
        <v>3126</v>
      </c>
      <c r="G1407" s="551" t="s">
        <v>11</v>
      </c>
      <c r="H1407" s="549" t="s">
        <v>11</v>
      </c>
      <c r="I1407" s="551" t="s">
        <v>11</v>
      </c>
      <c r="J1407" s="289"/>
    </row>
    <row r="1408" spans="1:10" s="272" customFormat="1" x14ac:dyDescent="0.4">
      <c r="A1408" s="140"/>
      <c r="B1408" s="142"/>
      <c r="C1408" s="167" t="s">
        <v>11</v>
      </c>
      <c r="D1408" s="167" t="s">
        <v>11</v>
      </c>
      <c r="E1408" s="411" t="s">
        <v>2432</v>
      </c>
      <c r="F1408" s="412">
        <v>34025</v>
      </c>
      <c r="G1408" s="551" t="s">
        <v>11</v>
      </c>
      <c r="H1408" s="549" t="s">
        <v>11</v>
      </c>
      <c r="I1408" s="551" t="s">
        <v>11</v>
      </c>
      <c r="J1408" s="289"/>
    </row>
    <row r="1409" spans="1:10" s="272" customFormat="1" x14ac:dyDescent="0.4">
      <c r="A1409" s="140"/>
      <c r="B1409" s="142"/>
      <c r="C1409" s="167" t="s">
        <v>11</v>
      </c>
      <c r="D1409" s="167" t="s">
        <v>11</v>
      </c>
      <c r="E1409" s="411" t="s">
        <v>2433</v>
      </c>
      <c r="F1409" s="412">
        <v>10396</v>
      </c>
      <c r="G1409" s="551" t="s">
        <v>11</v>
      </c>
      <c r="H1409" s="549" t="s">
        <v>11</v>
      </c>
      <c r="I1409" s="551" t="s">
        <v>11</v>
      </c>
      <c r="J1409" s="289"/>
    </row>
    <row r="1410" spans="1:10" s="272" customFormat="1" x14ac:dyDescent="0.4">
      <c r="A1410" s="140"/>
      <c r="B1410" s="142"/>
      <c r="C1410" s="167" t="s">
        <v>11</v>
      </c>
      <c r="D1410" s="167" t="s">
        <v>11</v>
      </c>
      <c r="E1410" s="411" t="s">
        <v>2435</v>
      </c>
      <c r="F1410" s="412">
        <v>1200</v>
      </c>
      <c r="G1410" s="551" t="s">
        <v>11</v>
      </c>
      <c r="H1410" s="549" t="s">
        <v>11</v>
      </c>
      <c r="I1410" s="551" t="s">
        <v>11</v>
      </c>
      <c r="J1410" s="289"/>
    </row>
    <row r="1411" spans="1:10" s="272" customFormat="1" x14ac:dyDescent="0.4">
      <c r="A1411" s="140"/>
      <c r="B1411" s="142"/>
      <c r="C1411" s="167" t="s">
        <v>11</v>
      </c>
      <c r="D1411" s="167" t="s">
        <v>11</v>
      </c>
      <c r="E1411" s="411" t="s">
        <v>2436</v>
      </c>
      <c r="F1411" s="412">
        <v>3000</v>
      </c>
      <c r="G1411" s="551" t="s">
        <v>11</v>
      </c>
      <c r="H1411" s="549" t="s">
        <v>11</v>
      </c>
      <c r="I1411" s="551" t="s">
        <v>11</v>
      </c>
      <c r="J1411" s="289"/>
    </row>
    <row r="1412" spans="1:10" s="272" customFormat="1" x14ac:dyDescent="0.4">
      <c r="A1412" s="140"/>
      <c r="B1412" s="142">
        <v>243328</v>
      </c>
      <c r="C1412" s="167" t="s">
        <v>11</v>
      </c>
      <c r="D1412" s="167" t="s">
        <v>11</v>
      </c>
      <c r="E1412" s="411" t="s">
        <v>2487</v>
      </c>
      <c r="F1412" s="412">
        <v>38475</v>
      </c>
      <c r="G1412" s="551">
        <v>243341</v>
      </c>
      <c r="H1412" s="549" t="s">
        <v>2732</v>
      </c>
      <c r="I1412" s="551" t="s">
        <v>11</v>
      </c>
      <c r="J1412" s="289"/>
    </row>
    <row r="1413" spans="1:10" s="272" customFormat="1" x14ac:dyDescent="0.4">
      <c r="A1413" s="140"/>
      <c r="B1413" s="142"/>
      <c r="C1413" s="167" t="s">
        <v>11</v>
      </c>
      <c r="D1413" s="167" t="s">
        <v>11</v>
      </c>
      <c r="E1413" s="411" t="s">
        <v>2488</v>
      </c>
      <c r="F1413" s="412">
        <v>6505.6</v>
      </c>
      <c r="G1413" s="551" t="s">
        <v>11</v>
      </c>
      <c r="H1413" s="549" t="s">
        <v>11</v>
      </c>
      <c r="I1413" s="551" t="s">
        <v>11</v>
      </c>
      <c r="J1413" s="289"/>
    </row>
    <row r="1414" spans="1:10" s="272" customFormat="1" x14ac:dyDescent="0.4">
      <c r="A1414" s="140"/>
      <c r="B1414" s="142"/>
      <c r="C1414" s="167" t="s">
        <v>11</v>
      </c>
      <c r="D1414" s="167" t="s">
        <v>11</v>
      </c>
      <c r="E1414" s="411" t="s">
        <v>2521</v>
      </c>
      <c r="F1414" s="412">
        <v>65181.8</v>
      </c>
      <c r="G1414" s="551" t="s">
        <v>11</v>
      </c>
      <c r="H1414" s="549" t="s">
        <v>11</v>
      </c>
      <c r="I1414" s="551" t="s">
        <v>11</v>
      </c>
      <c r="J1414" s="289"/>
    </row>
    <row r="1415" spans="1:10" s="272" customFormat="1" x14ac:dyDescent="0.4">
      <c r="A1415" s="140"/>
      <c r="B1415" s="142"/>
      <c r="C1415" s="167" t="s">
        <v>11</v>
      </c>
      <c r="D1415" s="167" t="s">
        <v>11</v>
      </c>
      <c r="E1415" s="411" t="s">
        <v>2522</v>
      </c>
      <c r="F1415" s="412">
        <v>7490</v>
      </c>
      <c r="G1415" s="551" t="s">
        <v>11</v>
      </c>
      <c r="H1415" s="549" t="s">
        <v>11</v>
      </c>
      <c r="I1415" s="551" t="s">
        <v>11</v>
      </c>
      <c r="J1415" s="289"/>
    </row>
    <row r="1416" spans="1:10" s="272" customFormat="1" x14ac:dyDescent="0.4">
      <c r="A1416" s="140"/>
      <c r="B1416" s="142">
        <v>243342</v>
      </c>
      <c r="C1416" s="167" t="s">
        <v>11</v>
      </c>
      <c r="D1416" s="167" t="s">
        <v>11</v>
      </c>
      <c r="E1416" s="418" t="s">
        <v>2702</v>
      </c>
      <c r="F1416" s="419">
        <v>10700</v>
      </c>
      <c r="G1416" s="420"/>
      <c r="H1416" s="418"/>
      <c r="I1416" s="421"/>
      <c r="J1416" s="289"/>
    </row>
    <row r="1417" spans="1:10" s="272" customFormat="1" x14ac:dyDescent="0.4">
      <c r="A1417" s="140"/>
      <c r="B1417" s="142">
        <v>243353</v>
      </c>
      <c r="C1417" s="167" t="s">
        <v>11</v>
      </c>
      <c r="D1417" s="167" t="s">
        <v>11</v>
      </c>
      <c r="E1417" s="418" t="s">
        <v>2743</v>
      </c>
      <c r="F1417" s="419">
        <v>2050</v>
      </c>
      <c r="G1417" s="420"/>
      <c r="H1417" s="418"/>
      <c r="I1417" s="421"/>
      <c r="J1417" s="289"/>
    </row>
    <row r="1418" spans="1:10" s="272" customFormat="1" x14ac:dyDescent="0.4">
      <c r="A1418" s="140"/>
      <c r="B1418" s="142"/>
      <c r="C1418" s="167" t="s">
        <v>11</v>
      </c>
      <c r="D1418" s="167" t="s">
        <v>11</v>
      </c>
      <c r="E1418" s="418" t="s">
        <v>2744</v>
      </c>
      <c r="F1418" s="419">
        <v>26000</v>
      </c>
      <c r="G1418" s="420"/>
      <c r="H1418" s="418"/>
      <c r="I1418" s="421"/>
      <c r="J1418" s="289"/>
    </row>
    <row r="1419" spans="1:10" s="272" customFormat="1" x14ac:dyDescent="0.4">
      <c r="A1419" s="140"/>
      <c r="B1419" s="142"/>
      <c r="C1419" s="167" t="s">
        <v>11</v>
      </c>
      <c r="D1419" s="167" t="s">
        <v>11</v>
      </c>
      <c r="E1419" s="418" t="s">
        <v>2745</v>
      </c>
      <c r="F1419" s="419">
        <v>81647</v>
      </c>
      <c r="G1419" s="420"/>
      <c r="H1419" s="418"/>
      <c r="I1419" s="421"/>
      <c r="J1419" s="289"/>
    </row>
    <row r="1420" spans="1:10" s="272" customFormat="1" x14ac:dyDescent="0.4">
      <c r="A1420" s="140"/>
      <c r="B1420" s="142"/>
      <c r="C1420" s="167" t="s">
        <v>11</v>
      </c>
      <c r="D1420" s="167" t="s">
        <v>11</v>
      </c>
      <c r="E1420" s="418" t="s">
        <v>2807</v>
      </c>
      <c r="F1420" s="419">
        <v>15907.4</v>
      </c>
      <c r="G1420" s="420"/>
      <c r="H1420" s="418"/>
      <c r="I1420" s="421"/>
      <c r="J1420" s="289"/>
    </row>
    <row r="1421" spans="1:10" s="272" customFormat="1" x14ac:dyDescent="0.4">
      <c r="A1421" s="140"/>
      <c r="B1421" s="142"/>
      <c r="C1421" s="167" t="s">
        <v>11</v>
      </c>
      <c r="D1421" s="167" t="s">
        <v>11</v>
      </c>
      <c r="E1421" s="418" t="s">
        <v>2819</v>
      </c>
      <c r="F1421" s="419">
        <v>28948</v>
      </c>
      <c r="G1421" s="420"/>
      <c r="H1421" s="418"/>
      <c r="I1421" s="421"/>
      <c r="J1421" s="289"/>
    </row>
    <row r="1422" spans="1:10" s="272" customFormat="1" x14ac:dyDescent="0.4">
      <c r="A1422" s="140"/>
      <c r="B1422" s="142"/>
      <c r="C1422" s="167" t="s">
        <v>11</v>
      </c>
      <c r="D1422" s="167" t="s">
        <v>11</v>
      </c>
      <c r="E1422" s="418" t="s">
        <v>2820</v>
      </c>
      <c r="F1422" s="419">
        <v>1563</v>
      </c>
      <c r="G1422" s="420"/>
      <c r="H1422" s="418"/>
      <c r="I1422" s="421"/>
      <c r="J1422" s="289"/>
    </row>
    <row r="1423" spans="1:10" s="272" customFormat="1" x14ac:dyDescent="0.4">
      <c r="A1423" s="140"/>
      <c r="B1423" s="142"/>
      <c r="C1423" s="167" t="s">
        <v>11</v>
      </c>
      <c r="D1423" s="167" t="s">
        <v>11</v>
      </c>
      <c r="E1423" s="418" t="s">
        <v>2821</v>
      </c>
      <c r="F1423" s="419">
        <v>4100</v>
      </c>
      <c r="G1423" s="420"/>
      <c r="H1423" s="418"/>
      <c r="I1423" s="421"/>
      <c r="J1423" s="289"/>
    </row>
    <row r="1424" spans="1:10" s="272" customFormat="1" x14ac:dyDescent="0.4">
      <c r="A1424" s="140"/>
      <c r="B1424" s="142"/>
      <c r="C1424" s="167" t="s">
        <v>11</v>
      </c>
      <c r="D1424" s="167" t="s">
        <v>11</v>
      </c>
      <c r="E1424" s="418" t="s">
        <v>2823</v>
      </c>
      <c r="F1424" s="419">
        <v>57352</v>
      </c>
      <c r="G1424" s="420"/>
      <c r="H1424" s="418"/>
      <c r="I1424" s="421"/>
      <c r="J1424" s="289"/>
    </row>
    <row r="1425" spans="1:10" s="272" customFormat="1" x14ac:dyDescent="0.4">
      <c r="A1425" s="140"/>
      <c r="B1425" s="142"/>
      <c r="C1425" s="167" t="s">
        <v>11</v>
      </c>
      <c r="D1425" s="167" t="s">
        <v>11</v>
      </c>
      <c r="E1425" s="418" t="s">
        <v>2827</v>
      </c>
      <c r="F1425" s="419">
        <v>20800</v>
      </c>
      <c r="G1425" s="420"/>
      <c r="H1425" s="418"/>
      <c r="I1425" s="421"/>
      <c r="J1425" s="289"/>
    </row>
    <row r="1426" spans="1:10" s="272" customFormat="1" x14ac:dyDescent="0.4">
      <c r="A1426" s="140"/>
      <c r="B1426" s="142"/>
      <c r="C1426" s="167" t="s">
        <v>11</v>
      </c>
      <c r="D1426" s="167" t="s">
        <v>11</v>
      </c>
      <c r="E1426" s="418" t="s">
        <v>2828</v>
      </c>
      <c r="F1426" s="419">
        <v>8881</v>
      </c>
      <c r="G1426" s="420"/>
      <c r="H1426" s="418"/>
      <c r="I1426" s="421"/>
      <c r="J1426" s="289"/>
    </row>
    <row r="1427" spans="1:10" s="272" customFormat="1" x14ac:dyDescent="0.4">
      <c r="A1427" s="140"/>
      <c r="B1427" s="142"/>
      <c r="C1427" s="167" t="s">
        <v>11</v>
      </c>
      <c r="D1427" s="167" t="s">
        <v>11</v>
      </c>
      <c r="E1427" s="418" t="s">
        <v>2860</v>
      </c>
      <c r="F1427" s="419">
        <v>17898</v>
      </c>
      <c r="G1427" s="420"/>
      <c r="H1427" s="418"/>
      <c r="I1427" s="421"/>
      <c r="J1427" s="289"/>
    </row>
    <row r="1428" spans="1:10" s="272" customFormat="1" x14ac:dyDescent="0.4">
      <c r="A1428" s="140"/>
      <c r="B1428" s="142"/>
      <c r="C1428" s="167" t="s">
        <v>11</v>
      </c>
      <c r="D1428" s="167" t="s">
        <v>11</v>
      </c>
      <c r="E1428" s="418" t="s">
        <v>2861</v>
      </c>
      <c r="F1428" s="419">
        <v>1120</v>
      </c>
      <c r="G1428" s="420"/>
      <c r="H1428" s="418"/>
      <c r="I1428" s="421"/>
      <c r="J1428" s="289"/>
    </row>
    <row r="1429" spans="1:10" s="272" customFormat="1" x14ac:dyDescent="0.4">
      <c r="A1429" s="140"/>
      <c r="B1429" s="142">
        <v>243368</v>
      </c>
      <c r="C1429" s="167" t="s">
        <v>11</v>
      </c>
      <c r="D1429" s="167" t="s">
        <v>11</v>
      </c>
      <c r="E1429" s="418" t="s">
        <v>2943</v>
      </c>
      <c r="F1429" s="419">
        <v>39600</v>
      </c>
      <c r="G1429" s="420"/>
      <c r="H1429" s="418"/>
      <c r="I1429" s="421"/>
      <c r="J1429" s="289"/>
    </row>
    <row r="1430" spans="1:10" s="272" customFormat="1" x14ac:dyDescent="0.4">
      <c r="A1430" s="140"/>
      <c r="B1430" s="142"/>
      <c r="C1430" s="167" t="s">
        <v>11</v>
      </c>
      <c r="D1430" s="167" t="s">
        <v>11</v>
      </c>
      <c r="E1430" s="418" t="s">
        <v>2944</v>
      </c>
      <c r="F1430" s="419">
        <v>3210</v>
      </c>
      <c r="G1430" s="420"/>
      <c r="H1430" s="418"/>
      <c r="I1430" s="421"/>
      <c r="J1430" s="289"/>
    </row>
    <row r="1431" spans="1:10" s="272" customFormat="1" x14ac:dyDescent="0.4">
      <c r="A1431" s="140"/>
      <c r="B1431" s="142"/>
      <c r="C1431" s="167" t="s">
        <v>11</v>
      </c>
      <c r="D1431" s="167" t="s">
        <v>11</v>
      </c>
      <c r="E1431" s="418" t="s">
        <v>2945</v>
      </c>
      <c r="F1431" s="419">
        <v>31800</v>
      </c>
      <c r="G1431" s="420"/>
      <c r="H1431" s="418"/>
      <c r="I1431" s="421"/>
      <c r="J1431" s="289"/>
    </row>
    <row r="1432" spans="1:10" s="272" customFormat="1" x14ac:dyDescent="0.4">
      <c r="A1432" s="140"/>
      <c r="B1432" s="142"/>
      <c r="C1432" s="167" t="s">
        <v>11</v>
      </c>
      <c r="D1432" s="167" t="s">
        <v>11</v>
      </c>
      <c r="E1432" s="418" t="s">
        <v>2959</v>
      </c>
      <c r="F1432" s="419">
        <v>204367</v>
      </c>
      <c r="G1432" s="420"/>
      <c r="H1432" s="418"/>
      <c r="I1432" s="421"/>
      <c r="J1432" s="289"/>
    </row>
    <row r="1433" spans="1:10" s="272" customFormat="1" x14ac:dyDescent="0.4">
      <c r="A1433" s="140"/>
      <c r="B1433" s="142"/>
      <c r="C1433" s="167" t="s">
        <v>11</v>
      </c>
      <c r="D1433" s="167" t="s">
        <v>11</v>
      </c>
      <c r="E1433" s="418" t="s">
        <v>2964</v>
      </c>
      <c r="F1433" s="419">
        <v>4000</v>
      </c>
      <c r="G1433" s="420"/>
      <c r="H1433" s="418"/>
      <c r="I1433" s="421"/>
      <c r="J1433" s="289"/>
    </row>
    <row r="1434" spans="1:10" s="272" customFormat="1" x14ac:dyDescent="0.4">
      <c r="A1434" s="140"/>
      <c r="B1434" s="142"/>
      <c r="C1434" s="167" t="s">
        <v>11</v>
      </c>
      <c r="D1434" s="167" t="s">
        <v>11</v>
      </c>
      <c r="E1434" s="418" t="s">
        <v>2968</v>
      </c>
      <c r="F1434" s="419">
        <v>2996</v>
      </c>
      <c r="G1434" s="420"/>
      <c r="H1434" s="418"/>
      <c r="I1434" s="421"/>
      <c r="J1434" s="289"/>
    </row>
    <row r="1435" spans="1:10" s="272" customFormat="1" x14ac:dyDescent="0.4">
      <c r="A1435" s="140"/>
      <c r="B1435" s="142"/>
      <c r="C1435" s="167" t="s">
        <v>11</v>
      </c>
      <c r="D1435" s="167" t="s">
        <v>11</v>
      </c>
      <c r="E1435" s="418" t="s">
        <v>2969</v>
      </c>
      <c r="F1435" s="419">
        <v>5350</v>
      </c>
      <c r="G1435" s="420"/>
      <c r="H1435" s="418"/>
      <c r="I1435" s="421"/>
      <c r="J1435" s="289"/>
    </row>
    <row r="1436" spans="1:10" s="272" customFormat="1" x14ac:dyDescent="0.4">
      <c r="A1436" s="140"/>
      <c r="B1436" s="142"/>
      <c r="C1436" s="167" t="s">
        <v>11</v>
      </c>
      <c r="D1436" s="167" t="s">
        <v>11</v>
      </c>
      <c r="E1436" s="418" t="s">
        <v>2970</v>
      </c>
      <c r="F1436" s="419">
        <v>95462.399999999994</v>
      </c>
      <c r="G1436" s="420"/>
      <c r="H1436" s="418"/>
      <c r="I1436" s="421"/>
      <c r="J1436" s="289"/>
    </row>
    <row r="1437" spans="1:10" s="272" customFormat="1" x14ac:dyDescent="0.4">
      <c r="A1437" s="140"/>
      <c r="B1437" s="142"/>
      <c r="C1437" s="167" t="s">
        <v>11</v>
      </c>
      <c r="D1437" s="167" t="s">
        <v>11</v>
      </c>
      <c r="E1437" s="418" t="s">
        <v>2971</v>
      </c>
      <c r="F1437" s="419">
        <v>2880</v>
      </c>
      <c r="G1437" s="420"/>
      <c r="H1437" s="418"/>
      <c r="I1437" s="421"/>
      <c r="J1437" s="289"/>
    </row>
    <row r="1438" spans="1:10" s="272" customFormat="1" x14ac:dyDescent="0.4">
      <c r="A1438" s="140"/>
      <c r="B1438" s="142"/>
      <c r="C1438" s="167" t="s">
        <v>11</v>
      </c>
      <c r="D1438" s="167" t="s">
        <v>11</v>
      </c>
      <c r="E1438" s="418" t="s">
        <v>2972</v>
      </c>
      <c r="F1438" s="419">
        <v>19516.8</v>
      </c>
      <c r="G1438" s="420"/>
      <c r="H1438" s="418"/>
      <c r="I1438" s="421"/>
      <c r="J1438" s="289"/>
    </row>
    <row r="1439" spans="1:10" s="272" customFormat="1" x14ac:dyDescent="0.4">
      <c r="A1439" s="140"/>
      <c r="B1439" s="142">
        <v>243369</v>
      </c>
      <c r="C1439" s="167" t="s">
        <v>11</v>
      </c>
      <c r="D1439" s="167" t="s">
        <v>11</v>
      </c>
      <c r="E1439" s="418" t="s">
        <v>2992</v>
      </c>
      <c r="F1439" s="419">
        <v>10272</v>
      </c>
      <c r="G1439" s="420"/>
      <c r="H1439" s="418"/>
      <c r="I1439" s="421"/>
      <c r="J1439" s="289"/>
    </row>
    <row r="1440" spans="1:10" s="272" customFormat="1" x14ac:dyDescent="0.4">
      <c r="A1440" s="140"/>
      <c r="B1440" s="142">
        <v>243375</v>
      </c>
      <c r="C1440" s="167" t="s">
        <v>11</v>
      </c>
      <c r="D1440" s="167" t="s">
        <v>11</v>
      </c>
      <c r="E1440" s="418" t="s">
        <v>3035</v>
      </c>
      <c r="F1440" s="419">
        <v>80830</v>
      </c>
      <c r="G1440" s="420"/>
      <c r="H1440" s="418"/>
      <c r="I1440" s="421"/>
      <c r="J1440" s="289"/>
    </row>
    <row r="1441" spans="1:10" s="272" customFormat="1" x14ac:dyDescent="0.4">
      <c r="A1441" s="140"/>
      <c r="B1441" s="142"/>
      <c r="C1441" s="167" t="s">
        <v>11</v>
      </c>
      <c r="D1441" s="167" t="s">
        <v>11</v>
      </c>
      <c r="E1441" s="418" t="s">
        <v>3039</v>
      </c>
      <c r="F1441" s="419">
        <v>513.6</v>
      </c>
      <c r="G1441" s="420"/>
      <c r="H1441" s="418"/>
      <c r="I1441" s="421"/>
      <c r="J1441" s="289"/>
    </row>
    <row r="1442" spans="1:10" s="272" customFormat="1" x14ac:dyDescent="0.4">
      <c r="A1442" s="140"/>
      <c r="B1442" s="142"/>
      <c r="C1442" s="167" t="s">
        <v>11</v>
      </c>
      <c r="D1442" s="167" t="s">
        <v>11</v>
      </c>
      <c r="E1442" s="418" t="s">
        <v>3040</v>
      </c>
      <c r="F1442" s="419">
        <v>7543.5</v>
      </c>
      <c r="G1442" s="420"/>
      <c r="H1442" s="418"/>
      <c r="I1442" s="421"/>
      <c r="J1442" s="289"/>
    </row>
    <row r="1443" spans="1:10" s="272" customFormat="1" x14ac:dyDescent="0.4">
      <c r="A1443" s="140"/>
      <c r="B1443" s="142"/>
      <c r="C1443" s="167"/>
      <c r="D1443" s="167"/>
      <c r="E1443" s="418" t="s">
        <v>3042</v>
      </c>
      <c r="F1443" s="419">
        <v>3338.4</v>
      </c>
      <c r="G1443" s="420"/>
      <c r="H1443" s="418"/>
      <c r="I1443" s="421"/>
      <c r="J1443" s="289"/>
    </row>
    <row r="1444" spans="1:10" s="272" customFormat="1" x14ac:dyDescent="0.4">
      <c r="A1444" s="140"/>
      <c r="B1444" s="142"/>
      <c r="C1444" s="167"/>
      <c r="D1444" s="167"/>
      <c r="E1444" s="418"/>
      <c r="F1444" s="419"/>
      <c r="G1444" s="420"/>
      <c r="H1444" s="418"/>
      <c r="I1444" s="421"/>
      <c r="J1444" s="289"/>
    </row>
    <row r="1445" spans="1:10" s="272" customFormat="1" x14ac:dyDescent="0.4">
      <c r="A1445" s="140">
        <v>77</v>
      </c>
      <c r="B1445" s="142">
        <v>243172</v>
      </c>
      <c r="C1445" s="167" t="s">
        <v>541</v>
      </c>
      <c r="D1445" s="167" t="s">
        <v>11</v>
      </c>
      <c r="E1445" s="411" t="s">
        <v>542</v>
      </c>
      <c r="F1445" s="412">
        <v>20292</v>
      </c>
      <c r="G1445" s="413">
        <v>243322</v>
      </c>
      <c r="H1445" s="411" t="s">
        <v>2463</v>
      </c>
      <c r="I1445" s="415" t="s">
        <v>487</v>
      </c>
      <c r="J1445" s="289">
        <f>F1445+F1446+F1447+F1448+F1449+F1450+F1451+F1452+F1453+F1454+F1455+F1456+F1457+F1458+F1473</f>
        <v>147371</v>
      </c>
    </row>
    <row r="1446" spans="1:10" s="272" customFormat="1" x14ac:dyDescent="0.4">
      <c r="A1446" s="140"/>
      <c r="B1446" s="142"/>
      <c r="C1446" s="167" t="s">
        <v>11</v>
      </c>
      <c r="D1446" s="167" t="s">
        <v>11</v>
      </c>
      <c r="E1446" s="411" t="s">
        <v>543</v>
      </c>
      <c r="F1446" s="412">
        <v>2925</v>
      </c>
      <c r="G1446" s="551" t="s">
        <v>11</v>
      </c>
      <c r="H1446" s="549" t="s">
        <v>11</v>
      </c>
      <c r="I1446" s="551" t="s">
        <v>11</v>
      </c>
      <c r="J1446" s="289"/>
    </row>
    <row r="1447" spans="1:10" s="272" customFormat="1" x14ac:dyDescent="0.4">
      <c r="A1447" s="140"/>
      <c r="B1447" s="142"/>
      <c r="C1447" s="167" t="s">
        <v>11</v>
      </c>
      <c r="D1447" s="167" t="s">
        <v>11</v>
      </c>
      <c r="E1447" s="411" t="s">
        <v>544</v>
      </c>
      <c r="F1447" s="412">
        <v>4000</v>
      </c>
      <c r="G1447" s="551" t="s">
        <v>11</v>
      </c>
      <c r="H1447" s="549" t="s">
        <v>11</v>
      </c>
      <c r="I1447" s="551" t="s">
        <v>11</v>
      </c>
      <c r="J1447" s="289"/>
    </row>
    <row r="1448" spans="1:10" s="272" customFormat="1" x14ac:dyDescent="0.4">
      <c r="A1448" s="140"/>
      <c r="B1448" s="142"/>
      <c r="C1448" s="167" t="s">
        <v>11</v>
      </c>
      <c r="D1448" s="167" t="s">
        <v>11</v>
      </c>
      <c r="E1448" s="411" t="s">
        <v>545</v>
      </c>
      <c r="F1448" s="412">
        <v>11200</v>
      </c>
      <c r="G1448" s="551" t="s">
        <v>11</v>
      </c>
      <c r="H1448" s="549" t="s">
        <v>11</v>
      </c>
      <c r="I1448" s="551" t="s">
        <v>11</v>
      </c>
      <c r="J1448" s="289"/>
    </row>
    <row r="1449" spans="1:10" s="272" customFormat="1" x14ac:dyDescent="0.4">
      <c r="A1449" s="140"/>
      <c r="B1449" s="142">
        <v>243229</v>
      </c>
      <c r="C1449" s="167" t="s">
        <v>11</v>
      </c>
      <c r="D1449" s="167" t="s">
        <v>11</v>
      </c>
      <c r="E1449" s="411" t="s">
        <v>1066</v>
      </c>
      <c r="F1449" s="412">
        <v>2916</v>
      </c>
      <c r="G1449" s="551" t="s">
        <v>11</v>
      </c>
      <c r="H1449" s="549" t="s">
        <v>11</v>
      </c>
      <c r="I1449" s="551" t="s">
        <v>11</v>
      </c>
      <c r="J1449" s="289"/>
    </row>
    <row r="1450" spans="1:10" s="272" customFormat="1" x14ac:dyDescent="0.4">
      <c r="A1450" s="140"/>
      <c r="B1450" s="142">
        <v>243250</v>
      </c>
      <c r="C1450" s="167" t="s">
        <v>11</v>
      </c>
      <c r="D1450" s="167" t="s">
        <v>11</v>
      </c>
      <c r="E1450" s="411" t="s">
        <v>1332</v>
      </c>
      <c r="F1450" s="412">
        <v>18400</v>
      </c>
      <c r="G1450" s="551" t="s">
        <v>11</v>
      </c>
      <c r="H1450" s="549" t="s">
        <v>11</v>
      </c>
      <c r="I1450" s="551" t="s">
        <v>11</v>
      </c>
      <c r="J1450" s="289"/>
    </row>
    <row r="1451" spans="1:10" s="272" customFormat="1" x14ac:dyDescent="0.4">
      <c r="A1451" s="140"/>
      <c r="B1451" s="142"/>
      <c r="C1451" s="167" t="s">
        <v>11</v>
      </c>
      <c r="D1451" s="167" t="s">
        <v>11</v>
      </c>
      <c r="E1451" s="411" t="s">
        <v>1340</v>
      </c>
      <c r="F1451" s="412">
        <v>15000</v>
      </c>
      <c r="G1451" s="551" t="s">
        <v>11</v>
      </c>
      <c r="H1451" s="549" t="s">
        <v>11</v>
      </c>
      <c r="I1451" s="551" t="s">
        <v>11</v>
      </c>
      <c r="J1451" s="289"/>
    </row>
    <row r="1452" spans="1:10" s="272" customFormat="1" x14ac:dyDescent="0.4">
      <c r="A1452" s="140"/>
      <c r="B1452" s="142"/>
      <c r="C1452" s="167" t="s">
        <v>11</v>
      </c>
      <c r="D1452" s="167" t="s">
        <v>11</v>
      </c>
      <c r="E1452" s="411" t="s">
        <v>1367</v>
      </c>
      <c r="F1452" s="412">
        <v>5400</v>
      </c>
      <c r="G1452" s="551" t="s">
        <v>11</v>
      </c>
      <c r="H1452" s="549" t="s">
        <v>11</v>
      </c>
      <c r="I1452" s="551" t="s">
        <v>11</v>
      </c>
      <c r="J1452" s="289"/>
    </row>
    <row r="1453" spans="1:10" s="272" customFormat="1" x14ac:dyDescent="0.4">
      <c r="A1453" s="140"/>
      <c r="B1453" s="142">
        <v>242900</v>
      </c>
      <c r="C1453" s="167" t="s">
        <v>11</v>
      </c>
      <c r="D1453" s="167" t="s">
        <v>11</v>
      </c>
      <c r="E1453" s="411" t="s">
        <v>1452</v>
      </c>
      <c r="F1453" s="412">
        <v>4000</v>
      </c>
      <c r="G1453" s="551" t="s">
        <v>11</v>
      </c>
      <c r="H1453" s="549" t="s">
        <v>11</v>
      </c>
      <c r="I1453" s="551" t="s">
        <v>11</v>
      </c>
      <c r="J1453" s="289"/>
    </row>
    <row r="1454" spans="1:10" s="272" customFormat="1" x14ac:dyDescent="0.4">
      <c r="A1454" s="140"/>
      <c r="B1454" s="142">
        <v>243277</v>
      </c>
      <c r="C1454" s="167" t="s">
        <v>11</v>
      </c>
      <c r="D1454" s="167" t="s">
        <v>11</v>
      </c>
      <c r="E1454" s="411" t="s">
        <v>1818</v>
      </c>
      <c r="F1454" s="412">
        <v>5492</v>
      </c>
      <c r="G1454" s="551" t="s">
        <v>11</v>
      </c>
      <c r="H1454" s="549" t="s">
        <v>11</v>
      </c>
      <c r="I1454" s="551" t="s">
        <v>11</v>
      </c>
      <c r="J1454" s="289"/>
    </row>
    <row r="1455" spans="1:10" s="272" customFormat="1" x14ac:dyDescent="0.4">
      <c r="A1455" s="140"/>
      <c r="B1455" s="142"/>
      <c r="C1455" s="167" t="s">
        <v>11</v>
      </c>
      <c r="D1455" s="167" t="s">
        <v>11</v>
      </c>
      <c r="E1455" s="411" t="s">
        <v>1844</v>
      </c>
      <c r="F1455" s="412">
        <v>19960</v>
      </c>
      <c r="G1455" s="551" t="s">
        <v>11</v>
      </c>
      <c r="H1455" s="549" t="s">
        <v>11</v>
      </c>
      <c r="I1455" s="551" t="s">
        <v>11</v>
      </c>
      <c r="J1455" s="289"/>
    </row>
    <row r="1456" spans="1:10" s="272" customFormat="1" x14ac:dyDescent="0.4">
      <c r="A1456" s="140"/>
      <c r="B1456" s="142"/>
      <c r="C1456" s="167" t="s">
        <v>11</v>
      </c>
      <c r="D1456" s="167" t="s">
        <v>11</v>
      </c>
      <c r="E1456" s="411" t="s">
        <v>1850</v>
      </c>
      <c r="F1456" s="412">
        <v>14500</v>
      </c>
      <c r="G1456" s="551" t="s">
        <v>11</v>
      </c>
      <c r="H1456" s="549" t="s">
        <v>11</v>
      </c>
      <c r="I1456" s="551" t="s">
        <v>11</v>
      </c>
      <c r="J1456" s="289"/>
    </row>
    <row r="1457" spans="1:10" s="272" customFormat="1" x14ac:dyDescent="0.4">
      <c r="A1457" s="140"/>
      <c r="B1457" s="142"/>
      <c r="C1457" s="167" t="s">
        <v>11</v>
      </c>
      <c r="D1457" s="167" t="s">
        <v>11</v>
      </c>
      <c r="E1457" s="411" t="s">
        <v>1852</v>
      </c>
      <c r="F1457" s="412">
        <v>13800</v>
      </c>
      <c r="G1457" s="551" t="s">
        <v>11</v>
      </c>
      <c r="H1457" s="549" t="s">
        <v>11</v>
      </c>
      <c r="I1457" s="551" t="s">
        <v>11</v>
      </c>
      <c r="J1457" s="289"/>
    </row>
    <row r="1458" spans="1:10" s="272" customFormat="1" x14ac:dyDescent="0.4">
      <c r="A1458" s="140"/>
      <c r="B1458" s="142">
        <v>243300</v>
      </c>
      <c r="C1458" s="167" t="s">
        <v>11</v>
      </c>
      <c r="D1458" s="167" t="s">
        <v>11</v>
      </c>
      <c r="E1458" s="411" t="s">
        <v>2163</v>
      </c>
      <c r="F1458" s="412">
        <v>4086</v>
      </c>
      <c r="G1458" s="551" t="s">
        <v>11</v>
      </c>
      <c r="H1458" s="549" t="s">
        <v>11</v>
      </c>
      <c r="I1458" s="551" t="s">
        <v>11</v>
      </c>
      <c r="J1458" s="289"/>
    </row>
    <row r="1459" spans="1:10" s="272" customFormat="1" x14ac:dyDescent="0.4">
      <c r="A1459" s="140"/>
      <c r="B1459" s="142">
        <v>243325</v>
      </c>
      <c r="C1459" s="167" t="s">
        <v>11</v>
      </c>
      <c r="D1459" s="167" t="s">
        <v>11</v>
      </c>
      <c r="E1459" s="418" t="s">
        <v>2384</v>
      </c>
      <c r="F1459" s="419">
        <v>9720</v>
      </c>
      <c r="G1459" s="420"/>
      <c r="H1459" s="418"/>
      <c r="I1459" s="421" t="s">
        <v>13</v>
      </c>
      <c r="J1459" s="289"/>
    </row>
    <row r="1460" spans="1:10" s="272" customFormat="1" x14ac:dyDescent="0.4">
      <c r="A1460" s="140"/>
      <c r="B1460" s="142"/>
      <c r="C1460" s="167" t="s">
        <v>11</v>
      </c>
      <c r="D1460" s="167" t="s">
        <v>11</v>
      </c>
      <c r="E1460" s="418" t="s">
        <v>2386</v>
      </c>
      <c r="F1460" s="419">
        <v>8820</v>
      </c>
      <c r="G1460" s="420"/>
      <c r="H1460" s="418"/>
      <c r="I1460" s="421"/>
      <c r="J1460" s="289"/>
    </row>
    <row r="1461" spans="1:10" s="272" customFormat="1" x14ac:dyDescent="0.4">
      <c r="A1461" s="140"/>
      <c r="B1461" s="142"/>
      <c r="C1461" s="167" t="s">
        <v>11</v>
      </c>
      <c r="D1461" s="167" t="s">
        <v>11</v>
      </c>
      <c r="E1461" s="418" t="s">
        <v>2406</v>
      </c>
      <c r="F1461" s="419">
        <v>12950</v>
      </c>
      <c r="G1461" s="420"/>
      <c r="H1461" s="418"/>
      <c r="I1461" s="421"/>
      <c r="J1461" s="289"/>
    </row>
    <row r="1462" spans="1:10" s="272" customFormat="1" x14ac:dyDescent="0.4">
      <c r="A1462" s="140"/>
      <c r="B1462" s="142"/>
      <c r="C1462" s="167" t="s">
        <v>11</v>
      </c>
      <c r="D1462" s="167" t="s">
        <v>11</v>
      </c>
      <c r="E1462" s="418" t="s">
        <v>2417</v>
      </c>
      <c r="F1462" s="419">
        <v>7200</v>
      </c>
      <c r="G1462" s="420"/>
      <c r="H1462" s="418"/>
      <c r="I1462" s="421"/>
      <c r="J1462" s="289"/>
    </row>
    <row r="1463" spans="1:10" s="272" customFormat="1" x14ac:dyDescent="0.4">
      <c r="A1463" s="140"/>
      <c r="B1463" s="142">
        <v>243328</v>
      </c>
      <c r="C1463" s="167" t="s">
        <v>11</v>
      </c>
      <c r="D1463" s="167" t="s">
        <v>11</v>
      </c>
      <c r="E1463" s="418" t="s">
        <v>2498</v>
      </c>
      <c r="F1463" s="419">
        <v>4860</v>
      </c>
      <c r="G1463" s="420"/>
      <c r="H1463" s="418"/>
      <c r="I1463" s="421"/>
      <c r="J1463" s="289"/>
    </row>
    <row r="1464" spans="1:10" s="272" customFormat="1" x14ac:dyDescent="0.4">
      <c r="A1464" s="140"/>
      <c r="B1464" s="142"/>
      <c r="C1464" s="167" t="s">
        <v>11</v>
      </c>
      <c r="D1464" s="167" t="s">
        <v>11</v>
      </c>
      <c r="E1464" s="418" t="s">
        <v>2533</v>
      </c>
      <c r="F1464" s="419">
        <v>3120</v>
      </c>
      <c r="G1464" s="420"/>
      <c r="H1464" s="418"/>
      <c r="I1464" s="421"/>
      <c r="J1464" s="289"/>
    </row>
    <row r="1465" spans="1:10" s="272" customFormat="1" x14ac:dyDescent="0.4">
      <c r="A1465" s="140"/>
      <c r="B1465" s="142">
        <v>243367</v>
      </c>
      <c r="C1465" s="167" t="s">
        <v>11</v>
      </c>
      <c r="D1465" s="167" t="s">
        <v>11</v>
      </c>
      <c r="E1465" s="418" t="s">
        <v>2948</v>
      </c>
      <c r="F1465" s="419">
        <v>26580</v>
      </c>
      <c r="G1465" s="420"/>
      <c r="H1465" s="418"/>
      <c r="I1465" s="421"/>
      <c r="J1465" s="289"/>
    </row>
    <row r="1466" spans="1:10" s="272" customFormat="1" x14ac:dyDescent="0.4">
      <c r="A1466" s="140"/>
      <c r="B1466" s="142">
        <v>243375</v>
      </c>
      <c r="C1466" s="167" t="s">
        <v>11</v>
      </c>
      <c r="D1466" s="167" t="s">
        <v>11</v>
      </c>
      <c r="E1466" s="418" t="s">
        <v>3021</v>
      </c>
      <c r="F1466" s="419">
        <v>9000</v>
      </c>
      <c r="G1466" s="420"/>
      <c r="H1466" s="418"/>
      <c r="I1466" s="421"/>
      <c r="J1466" s="289"/>
    </row>
    <row r="1467" spans="1:10" s="272" customFormat="1" x14ac:dyDescent="0.4">
      <c r="A1467" s="140"/>
      <c r="B1467" s="142"/>
      <c r="C1467" s="167" t="s">
        <v>11</v>
      </c>
      <c r="D1467" s="167" t="s">
        <v>11</v>
      </c>
      <c r="E1467" s="418" t="s">
        <v>3031</v>
      </c>
      <c r="F1467" s="419">
        <v>7450</v>
      </c>
      <c r="G1467" s="420"/>
      <c r="H1467" s="418"/>
      <c r="I1467" s="421"/>
      <c r="J1467" s="289"/>
    </row>
    <row r="1468" spans="1:10" s="272" customFormat="1" x14ac:dyDescent="0.4">
      <c r="A1468" s="140"/>
      <c r="B1468" s="142"/>
      <c r="C1468" s="167" t="s">
        <v>11</v>
      </c>
      <c r="D1468" s="167" t="s">
        <v>11</v>
      </c>
      <c r="E1468" s="418" t="s">
        <v>3041</v>
      </c>
      <c r="F1468" s="419">
        <v>3100</v>
      </c>
      <c r="G1468" s="420"/>
      <c r="H1468" s="418"/>
      <c r="I1468" s="421"/>
      <c r="J1468" s="289"/>
    </row>
    <row r="1469" spans="1:10" s="272" customFormat="1" x14ac:dyDescent="0.4">
      <c r="A1469" s="140"/>
      <c r="B1469" s="142"/>
      <c r="C1469" s="167" t="s">
        <v>11</v>
      </c>
      <c r="D1469" s="167" t="s">
        <v>11</v>
      </c>
      <c r="E1469" s="771" t="s">
        <v>3044</v>
      </c>
      <c r="F1469" s="769">
        <v>1000</v>
      </c>
      <c r="G1469" s="812"/>
      <c r="H1469" s="789"/>
      <c r="I1469" s="813" t="s">
        <v>221</v>
      </c>
      <c r="J1469" s="289"/>
    </row>
    <row r="1470" spans="1:10" s="272" customFormat="1" x14ac:dyDescent="0.4">
      <c r="A1470" s="140"/>
      <c r="B1470" s="142"/>
      <c r="C1470" s="167" t="s">
        <v>11</v>
      </c>
      <c r="D1470" s="167" t="s">
        <v>11</v>
      </c>
      <c r="E1470" s="771" t="s">
        <v>3034</v>
      </c>
      <c r="F1470" s="769">
        <v>31700</v>
      </c>
      <c r="G1470" s="812"/>
      <c r="H1470" s="771"/>
      <c r="I1470" s="813" t="s">
        <v>221</v>
      </c>
      <c r="J1470" s="289"/>
    </row>
    <row r="1471" spans="1:10" s="272" customFormat="1" x14ac:dyDescent="0.4">
      <c r="A1471" s="140"/>
      <c r="B1471" s="142"/>
      <c r="C1471" s="167" t="s">
        <v>11</v>
      </c>
      <c r="D1471" s="167" t="s">
        <v>11</v>
      </c>
      <c r="E1471" s="418"/>
      <c r="F1471" s="419"/>
      <c r="G1471" s="420"/>
      <c r="H1471" s="418"/>
      <c r="I1471" s="421"/>
      <c r="J1471" s="289"/>
    </row>
    <row r="1472" spans="1:10" s="272" customFormat="1" x14ac:dyDescent="0.4">
      <c r="A1472" s="140"/>
      <c r="B1472" s="142"/>
      <c r="C1472" s="167" t="s">
        <v>11</v>
      </c>
      <c r="D1472" s="167" t="s">
        <v>11</v>
      </c>
      <c r="E1472" s="418"/>
      <c r="F1472" s="419"/>
      <c r="G1472" s="420"/>
      <c r="H1472" s="418"/>
      <c r="I1472" s="421"/>
      <c r="J1472" s="289"/>
    </row>
    <row r="1473" spans="1:10" s="272" customFormat="1" x14ac:dyDescent="0.4">
      <c r="A1473" s="140"/>
      <c r="B1473" s="142">
        <v>243207</v>
      </c>
      <c r="C1473" s="167" t="s">
        <v>11</v>
      </c>
      <c r="D1473" s="167" t="s">
        <v>11</v>
      </c>
      <c r="E1473" s="545" t="s">
        <v>788</v>
      </c>
      <c r="F1473" s="564">
        <v>5400</v>
      </c>
      <c r="G1473" s="574">
        <v>243207</v>
      </c>
      <c r="H1473" s="633" t="s">
        <v>789</v>
      </c>
      <c r="I1473" s="562" t="s">
        <v>825</v>
      </c>
      <c r="J1473" s="289">
        <f>F1473</f>
        <v>5400</v>
      </c>
    </row>
    <row r="1474" spans="1:10" s="272" customFormat="1" x14ac:dyDescent="0.4">
      <c r="A1474" s="140"/>
      <c r="B1474" s="142"/>
      <c r="C1474" s="167"/>
      <c r="D1474" s="167"/>
      <c r="E1474" s="552"/>
      <c r="F1474" s="566"/>
      <c r="G1474" s="584"/>
      <c r="H1474" s="552"/>
      <c r="I1474" s="580"/>
      <c r="J1474" s="289"/>
    </row>
    <row r="1475" spans="1:10" s="272" customFormat="1" x14ac:dyDescent="0.4">
      <c r="A1475" s="140"/>
      <c r="B1475" s="142"/>
      <c r="C1475" s="167"/>
      <c r="D1475" s="167"/>
      <c r="E1475" s="418"/>
      <c r="F1475" s="419"/>
      <c r="G1475" s="420"/>
      <c r="H1475" s="418"/>
      <c r="I1475" s="421"/>
      <c r="J1475" s="289"/>
    </row>
    <row r="1476" spans="1:10" s="272" customFormat="1" x14ac:dyDescent="0.4">
      <c r="A1476" s="140">
        <v>78</v>
      </c>
      <c r="B1476" s="142">
        <v>243172</v>
      </c>
      <c r="C1476" s="167" t="s">
        <v>564</v>
      </c>
      <c r="D1476" s="167" t="s">
        <v>11</v>
      </c>
      <c r="E1476" s="411" t="s">
        <v>565</v>
      </c>
      <c r="F1476" s="412">
        <v>31500</v>
      </c>
      <c r="G1476" s="413">
        <v>243259</v>
      </c>
      <c r="H1476" s="411" t="s">
        <v>1760</v>
      </c>
      <c r="I1476" s="415" t="s">
        <v>487</v>
      </c>
      <c r="J1476" s="289">
        <f>F1476+F1477+F1478+F1479+F1480+F1481</f>
        <v>78100</v>
      </c>
    </row>
    <row r="1477" spans="1:10" s="272" customFormat="1" x14ac:dyDescent="0.4">
      <c r="A1477" s="140"/>
      <c r="B1477" s="142"/>
      <c r="C1477" s="278" t="s">
        <v>11</v>
      </c>
      <c r="D1477" s="167" t="s">
        <v>11</v>
      </c>
      <c r="E1477" s="411" t="s">
        <v>1345</v>
      </c>
      <c r="F1477" s="412">
        <v>10000</v>
      </c>
      <c r="G1477" s="551" t="s">
        <v>11</v>
      </c>
      <c r="H1477" s="549" t="s">
        <v>11</v>
      </c>
      <c r="I1477" s="551" t="s">
        <v>11</v>
      </c>
      <c r="J1477" s="289"/>
    </row>
    <row r="1478" spans="1:10" s="272" customFormat="1" x14ac:dyDescent="0.4">
      <c r="A1478" s="140"/>
      <c r="B1478" s="142">
        <v>243265</v>
      </c>
      <c r="C1478" s="278" t="s">
        <v>11</v>
      </c>
      <c r="D1478" s="167" t="s">
        <v>11</v>
      </c>
      <c r="E1478" s="411" t="s">
        <v>1524</v>
      </c>
      <c r="F1478" s="412">
        <v>3600</v>
      </c>
      <c r="G1478" s="551">
        <v>243321</v>
      </c>
      <c r="H1478" s="549" t="s">
        <v>2442</v>
      </c>
      <c r="I1478" s="551" t="s">
        <v>11</v>
      </c>
      <c r="J1478" s="289"/>
    </row>
    <row r="1479" spans="1:10" s="272" customFormat="1" x14ac:dyDescent="0.4">
      <c r="A1479" s="140"/>
      <c r="B1479" s="142"/>
      <c r="C1479" s="278" t="s">
        <v>11</v>
      </c>
      <c r="D1479" s="167" t="s">
        <v>11</v>
      </c>
      <c r="E1479" s="411" t="s">
        <v>1529</v>
      </c>
      <c r="F1479" s="412">
        <v>6000</v>
      </c>
      <c r="G1479" s="551" t="s">
        <v>11</v>
      </c>
      <c r="H1479" s="549" t="s">
        <v>11</v>
      </c>
      <c r="I1479" s="551" t="s">
        <v>11</v>
      </c>
      <c r="J1479" s="289"/>
    </row>
    <row r="1480" spans="1:10" s="272" customFormat="1" x14ac:dyDescent="0.4">
      <c r="A1480" s="140"/>
      <c r="B1480" s="142"/>
      <c r="C1480" s="278" t="s">
        <v>11</v>
      </c>
      <c r="D1480" s="167" t="s">
        <v>11</v>
      </c>
      <c r="E1480" s="411" t="s">
        <v>1572</v>
      </c>
      <c r="F1480" s="412">
        <v>15000</v>
      </c>
      <c r="G1480" s="551" t="s">
        <v>11</v>
      </c>
      <c r="H1480" s="549" t="s">
        <v>11</v>
      </c>
      <c r="I1480" s="551" t="s">
        <v>11</v>
      </c>
      <c r="J1480" s="289"/>
    </row>
    <row r="1481" spans="1:10" s="272" customFormat="1" x14ac:dyDescent="0.4">
      <c r="A1481" s="140"/>
      <c r="B1481" s="142">
        <v>243277</v>
      </c>
      <c r="C1481" s="278" t="s">
        <v>11</v>
      </c>
      <c r="D1481" s="167" t="s">
        <v>11</v>
      </c>
      <c r="E1481" s="411" t="s">
        <v>1816</v>
      </c>
      <c r="F1481" s="412">
        <v>12000</v>
      </c>
      <c r="G1481" s="551" t="s">
        <v>11</v>
      </c>
      <c r="H1481" s="549" t="s">
        <v>11</v>
      </c>
      <c r="I1481" s="551" t="s">
        <v>11</v>
      </c>
      <c r="J1481" s="289"/>
    </row>
    <row r="1482" spans="1:10" s="272" customFormat="1" x14ac:dyDescent="0.4">
      <c r="A1482" s="140"/>
      <c r="B1482" s="142"/>
      <c r="C1482" s="278" t="s">
        <v>11</v>
      </c>
      <c r="D1482" s="167" t="s">
        <v>11</v>
      </c>
      <c r="E1482" s="418" t="s">
        <v>1851</v>
      </c>
      <c r="F1482" s="419">
        <v>20000</v>
      </c>
      <c r="G1482" s="420"/>
      <c r="H1482" s="418"/>
      <c r="I1482" s="421"/>
      <c r="J1482" s="289"/>
    </row>
    <row r="1483" spans="1:10" s="272" customFormat="1" x14ac:dyDescent="0.4">
      <c r="A1483" s="140"/>
      <c r="B1483" s="142">
        <v>243328</v>
      </c>
      <c r="C1483" s="278" t="s">
        <v>11</v>
      </c>
      <c r="D1483" s="167" t="s">
        <v>11</v>
      </c>
      <c r="E1483" s="418" t="s">
        <v>2489</v>
      </c>
      <c r="F1483" s="419">
        <v>12000</v>
      </c>
      <c r="G1483" s="420"/>
      <c r="H1483" s="418"/>
      <c r="I1483" s="421"/>
      <c r="J1483" s="289"/>
    </row>
    <row r="1484" spans="1:10" s="272" customFormat="1" x14ac:dyDescent="0.4">
      <c r="A1484" s="140"/>
      <c r="B1484" s="142"/>
      <c r="C1484" s="278" t="s">
        <v>11</v>
      </c>
      <c r="D1484" s="167" t="s">
        <v>11</v>
      </c>
      <c r="E1484" s="418" t="s">
        <v>2539</v>
      </c>
      <c r="F1484" s="419">
        <v>8000</v>
      </c>
      <c r="G1484" s="420"/>
      <c r="H1484" s="418"/>
      <c r="I1484" s="421"/>
      <c r="J1484" s="289"/>
    </row>
    <row r="1485" spans="1:10" s="272" customFormat="1" x14ac:dyDescent="0.4">
      <c r="A1485" s="140"/>
      <c r="B1485" s="142">
        <v>243354</v>
      </c>
      <c r="C1485" s="278" t="s">
        <v>11</v>
      </c>
      <c r="D1485" s="167" t="s">
        <v>11</v>
      </c>
      <c r="E1485" s="418" t="s">
        <v>2804</v>
      </c>
      <c r="F1485" s="419">
        <v>18000</v>
      </c>
      <c r="G1485" s="420"/>
      <c r="H1485" s="418"/>
      <c r="I1485" s="421"/>
      <c r="J1485" s="289"/>
    </row>
    <row r="1486" spans="1:10" s="272" customFormat="1" x14ac:dyDescent="0.4">
      <c r="A1486" s="140"/>
      <c r="B1486" s="142">
        <v>243375</v>
      </c>
      <c r="C1486" s="278" t="s">
        <v>11</v>
      </c>
      <c r="D1486" s="167" t="s">
        <v>11</v>
      </c>
      <c r="E1486" s="418" t="s">
        <v>3029</v>
      </c>
      <c r="F1486" s="419">
        <v>15000</v>
      </c>
      <c r="G1486" s="420"/>
      <c r="H1486" s="418"/>
      <c r="I1486" s="421"/>
      <c r="J1486" s="289"/>
    </row>
    <row r="1487" spans="1:10" s="272" customFormat="1" x14ac:dyDescent="0.4">
      <c r="A1487" s="140"/>
      <c r="B1487" s="142"/>
      <c r="C1487" s="278" t="s">
        <v>11</v>
      </c>
      <c r="D1487" s="167" t="s">
        <v>11</v>
      </c>
      <c r="E1487" s="418" t="s">
        <v>3038</v>
      </c>
      <c r="F1487" s="419">
        <v>16000</v>
      </c>
      <c r="G1487" s="420"/>
      <c r="H1487" s="418"/>
      <c r="I1487" s="421"/>
      <c r="J1487" s="289"/>
    </row>
    <row r="1488" spans="1:10" s="272" customFormat="1" x14ac:dyDescent="0.4">
      <c r="A1488" s="140"/>
      <c r="B1488" s="142"/>
      <c r="C1488" s="278" t="s">
        <v>11</v>
      </c>
      <c r="D1488" s="167" t="s">
        <v>11</v>
      </c>
      <c r="E1488" s="418"/>
      <c r="F1488" s="419"/>
      <c r="G1488" s="420"/>
      <c r="H1488" s="418"/>
      <c r="I1488" s="421"/>
      <c r="J1488" s="289"/>
    </row>
    <row r="1489" spans="1:11" s="272" customFormat="1" x14ac:dyDescent="0.4">
      <c r="A1489" s="140"/>
      <c r="B1489" s="142"/>
      <c r="C1489" s="278"/>
      <c r="D1489" s="167"/>
      <c r="E1489" s="418"/>
      <c r="F1489" s="419"/>
      <c r="G1489" s="420"/>
      <c r="H1489" s="418"/>
      <c r="I1489" s="421"/>
      <c r="J1489" s="289"/>
    </row>
    <row r="1490" spans="1:11" s="272" customFormat="1" x14ac:dyDescent="0.4">
      <c r="A1490" s="140"/>
      <c r="B1490" s="142"/>
      <c r="C1490" s="188"/>
      <c r="D1490" s="140"/>
      <c r="E1490" s="552"/>
      <c r="F1490" s="566"/>
      <c r="G1490" s="554"/>
      <c r="H1490" s="552"/>
      <c r="I1490" s="554"/>
      <c r="J1490" s="289"/>
    </row>
    <row r="1491" spans="1:11" s="272" customFormat="1" x14ac:dyDescent="0.4">
      <c r="A1491" s="140">
        <v>79</v>
      </c>
      <c r="B1491" s="142">
        <v>243188</v>
      </c>
      <c r="C1491" s="267" t="s">
        <v>684</v>
      </c>
      <c r="D1491" s="167" t="s">
        <v>11</v>
      </c>
      <c r="E1491" s="411" t="s">
        <v>685</v>
      </c>
      <c r="F1491" s="412">
        <v>108000</v>
      </c>
      <c r="G1491" s="608">
        <v>243276</v>
      </c>
      <c r="H1491" s="411" t="s">
        <v>1926</v>
      </c>
      <c r="I1491" s="608" t="s">
        <v>898</v>
      </c>
      <c r="J1491" s="289">
        <f>F1491+F1492+F1493+F1494+F1495+F1496+F1497+F1498+F1499+F1500+F1501+F1502</f>
        <v>687764</v>
      </c>
    </row>
    <row r="1492" spans="1:11" s="272" customFormat="1" x14ac:dyDescent="0.4">
      <c r="A1492" s="140"/>
      <c r="B1492" s="142"/>
      <c r="C1492" s="140"/>
      <c r="D1492" s="167" t="s">
        <v>11</v>
      </c>
      <c r="E1492" s="411" t="s">
        <v>686</v>
      </c>
      <c r="F1492" s="412">
        <v>120000</v>
      </c>
      <c r="G1492" s="551" t="s">
        <v>11</v>
      </c>
      <c r="H1492" s="549" t="s">
        <v>11</v>
      </c>
      <c r="I1492" s="551" t="s">
        <v>11</v>
      </c>
      <c r="J1492" s="289"/>
    </row>
    <row r="1493" spans="1:11" s="272" customFormat="1" x14ac:dyDescent="0.4">
      <c r="A1493" s="140"/>
      <c r="B1493" s="142">
        <v>243229</v>
      </c>
      <c r="C1493" s="167" t="s">
        <v>11</v>
      </c>
      <c r="D1493" s="167" t="s">
        <v>11</v>
      </c>
      <c r="E1493" s="411" t="s">
        <v>1025</v>
      </c>
      <c r="F1493" s="412">
        <v>21200</v>
      </c>
      <c r="G1493" s="551" t="s">
        <v>11</v>
      </c>
      <c r="H1493" s="549" t="s">
        <v>11</v>
      </c>
      <c r="I1493" s="551" t="s">
        <v>11</v>
      </c>
      <c r="J1493" s="289"/>
    </row>
    <row r="1494" spans="1:11" s="272" customFormat="1" x14ac:dyDescent="0.4">
      <c r="A1494" s="140"/>
      <c r="B1494" s="142"/>
      <c r="C1494" s="167" t="s">
        <v>11</v>
      </c>
      <c r="D1494" s="167" t="s">
        <v>11</v>
      </c>
      <c r="E1494" s="411" t="s">
        <v>1093</v>
      </c>
      <c r="F1494" s="412">
        <v>11984</v>
      </c>
      <c r="G1494" s="551" t="s">
        <v>11</v>
      </c>
      <c r="H1494" s="549" t="s">
        <v>11</v>
      </c>
      <c r="I1494" s="551" t="s">
        <v>11</v>
      </c>
      <c r="J1494" s="289"/>
    </row>
    <row r="1495" spans="1:11" s="272" customFormat="1" x14ac:dyDescent="0.4">
      <c r="A1495" s="140"/>
      <c r="B1495" s="142">
        <v>243250</v>
      </c>
      <c r="C1495" s="167" t="s">
        <v>11</v>
      </c>
      <c r="D1495" s="167" t="s">
        <v>11</v>
      </c>
      <c r="E1495" s="411" t="s">
        <v>1346</v>
      </c>
      <c r="F1495" s="412">
        <v>48000</v>
      </c>
      <c r="G1495" s="551" t="s">
        <v>11</v>
      </c>
      <c r="H1495" s="549" t="s">
        <v>11</v>
      </c>
      <c r="I1495" s="551" t="s">
        <v>11</v>
      </c>
      <c r="J1495" s="289"/>
    </row>
    <row r="1496" spans="1:11" s="272" customFormat="1" x14ac:dyDescent="0.4">
      <c r="A1496" s="140"/>
      <c r="B1496" s="142">
        <v>243265</v>
      </c>
      <c r="C1496" s="167" t="s">
        <v>11</v>
      </c>
      <c r="D1496" s="167" t="s">
        <v>11</v>
      </c>
      <c r="E1496" s="411" t="s">
        <v>1459</v>
      </c>
      <c r="F1496" s="412">
        <v>96000</v>
      </c>
      <c r="G1496" s="551" t="s">
        <v>11</v>
      </c>
      <c r="H1496" s="549" t="s">
        <v>11</v>
      </c>
      <c r="I1496" s="551" t="s">
        <v>11</v>
      </c>
      <c r="J1496" s="289"/>
    </row>
    <row r="1497" spans="1:11" s="272" customFormat="1" x14ac:dyDescent="0.4">
      <c r="A1497" s="140"/>
      <c r="B1497" s="142"/>
      <c r="C1497" s="167" t="s">
        <v>11</v>
      </c>
      <c r="D1497" s="167" t="s">
        <v>11</v>
      </c>
      <c r="E1497" s="411" t="s">
        <v>1497</v>
      </c>
      <c r="F1497" s="412">
        <v>50400</v>
      </c>
      <c r="G1497" s="551" t="s">
        <v>11</v>
      </c>
      <c r="H1497" s="549" t="s">
        <v>11</v>
      </c>
      <c r="I1497" s="551" t="s">
        <v>11</v>
      </c>
      <c r="J1497" s="289"/>
    </row>
    <row r="1498" spans="1:11" s="272" customFormat="1" x14ac:dyDescent="0.4">
      <c r="A1498" s="140"/>
      <c r="B1498" s="142"/>
      <c r="C1498" s="167" t="s">
        <v>11</v>
      </c>
      <c r="D1498" s="167" t="s">
        <v>11</v>
      </c>
      <c r="E1498" s="411" t="s">
        <v>1536</v>
      </c>
      <c r="F1498" s="412">
        <v>14980</v>
      </c>
      <c r="G1498" s="551" t="s">
        <v>11</v>
      </c>
      <c r="H1498" s="549" t="s">
        <v>11</v>
      </c>
      <c r="I1498" s="551" t="s">
        <v>11</v>
      </c>
      <c r="J1498" s="289"/>
    </row>
    <row r="1499" spans="1:11" s="272" customFormat="1" x14ac:dyDescent="0.4">
      <c r="A1499" s="140"/>
      <c r="B1499" s="142"/>
      <c r="C1499" s="167" t="s">
        <v>11</v>
      </c>
      <c r="D1499" s="167" t="s">
        <v>11</v>
      </c>
      <c r="E1499" s="411" t="s">
        <v>1542</v>
      </c>
      <c r="F1499" s="412">
        <v>96000</v>
      </c>
      <c r="G1499" s="551" t="s">
        <v>11</v>
      </c>
      <c r="H1499" s="549" t="s">
        <v>11</v>
      </c>
      <c r="I1499" s="551" t="s">
        <v>11</v>
      </c>
      <c r="J1499" s="289"/>
    </row>
    <row r="1500" spans="1:11" s="272" customFormat="1" x14ac:dyDescent="0.4">
      <c r="A1500" s="140"/>
      <c r="B1500" s="142"/>
      <c r="C1500" s="167" t="s">
        <v>11</v>
      </c>
      <c r="D1500" s="167" t="s">
        <v>11</v>
      </c>
      <c r="E1500" s="411" t="s">
        <v>1579</v>
      </c>
      <c r="F1500" s="412">
        <v>13200</v>
      </c>
      <c r="G1500" s="551" t="s">
        <v>11</v>
      </c>
      <c r="H1500" s="549" t="s">
        <v>11</v>
      </c>
      <c r="I1500" s="551" t="s">
        <v>11</v>
      </c>
      <c r="J1500" s="289"/>
    </row>
    <row r="1501" spans="1:11" s="272" customFormat="1" x14ac:dyDescent="0.4">
      <c r="A1501" s="140"/>
      <c r="B1501" s="142"/>
      <c r="C1501" s="167" t="s">
        <v>11</v>
      </c>
      <c r="D1501" s="167" t="s">
        <v>11</v>
      </c>
      <c r="E1501" s="545" t="s">
        <v>807</v>
      </c>
      <c r="F1501" s="564">
        <v>36000</v>
      </c>
      <c r="G1501" s="544">
        <v>243207</v>
      </c>
      <c r="H1501" s="633" t="s">
        <v>808</v>
      </c>
      <c r="I1501" s="562" t="s">
        <v>825</v>
      </c>
      <c r="J1501" s="289"/>
      <c r="K1501" s="271"/>
    </row>
    <row r="1502" spans="1:11" s="272" customFormat="1" x14ac:dyDescent="0.4">
      <c r="A1502" s="140"/>
      <c r="B1502" s="142"/>
      <c r="C1502" s="167" t="s">
        <v>11</v>
      </c>
      <c r="D1502" s="167" t="s">
        <v>11</v>
      </c>
      <c r="E1502" s="545" t="s">
        <v>812</v>
      </c>
      <c r="F1502" s="564">
        <v>72000</v>
      </c>
      <c r="G1502" s="544">
        <v>243207</v>
      </c>
      <c r="H1502" s="633" t="s">
        <v>813</v>
      </c>
      <c r="I1502" s="562" t="s">
        <v>825</v>
      </c>
      <c r="J1502" s="289"/>
    </row>
    <row r="1503" spans="1:11" s="272" customFormat="1" x14ac:dyDescent="0.4">
      <c r="A1503" s="140"/>
      <c r="B1503" s="142">
        <v>243328</v>
      </c>
      <c r="C1503" s="167" t="s">
        <v>11</v>
      </c>
      <c r="D1503" s="167" t="s">
        <v>11</v>
      </c>
      <c r="E1503" s="552" t="s">
        <v>2541</v>
      </c>
      <c r="F1503" s="566">
        <v>43200</v>
      </c>
      <c r="G1503" s="554"/>
      <c r="H1503" s="759"/>
      <c r="I1503" s="580"/>
      <c r="J1503" s="289"/>
    </row>
    <row r="1504" spans="1:11" s="272" customFormat="1" x14ac:dyDescent="0.4">
      <c r="A1504" s="140"/>
      <c r="B1504" s="142">
        <v>243353</v>
      </c>
      <c r="C1504" s="167" t="s">
        <v>11</v>
      </c>
      <c r="D1504" s="167" t="s">
        <v>11</v>
      </c>
      <c r="E1504" s="552" t="s">
        <v>2748</v>
      </c>
      <c r="F1504" s="566">
        <v>72000</v>
      </c>
      <c r="G1504" s="554"/>
      <c r="H1504" s="759"/>
      <c r="I1504" s="580"/>
      <c r="J1504" s="289"/>
    </row>
    <row r="1505" spans="1:18" s="272" customFormat="1" x14ac:dyDescent="0.4">
      <c r="A1505" s="140"/>
      <c r="B1505" s="142"/>
      <c r="C1505" s="167" t="s">
        <v>11</v>
      </c>
      <c r="D1505" s="167" t="s">
        <v>11</v>
      </c>
      <c r="E1505" s="552" t="s">
        <v>2765</v>
      </c>
      <c r="F1505" s="566">
        <v>72000</v>
      </c>
      <c r="G1505" s="554"/>
      <c r="H1505" s="759"/>
      <c r="I1505" s="580"/>
      <c r="J1505" s="289"/>
    </row>
    <row r="1506" spans="1:18" s="272" customFormat="1" x14ac:dyDescent="0.4">
      <c r="A1506" s="140"/>
      <c r="B1506" s="142"/>
      <c r="C1506" s="167" t="s">
        <v>11</v>
      </c>
      <c r="D1506" s="167" t="s">
        <v>11</v>
      </c>
      <c r="E1506" s="552" t="s">
        <v>2812</v>
      </c>
      <c r="F1506" s="566">
        <v>48000</v>
      </c>
      <c r="G1506" s="554"/>
      <c r="H1506" s="759"/>
      <c r="I1506" s="580"/>
      <c r="J1506" s="289"/>
    </row>
    <row r="1507" spans="1:18" s="272" customFormat="1" x14ac:dyDescent="0.4">
      <c r="A1507" s="140"/>
      <c r="B1507" s="142"/>
      <c r="C1507" s="167" t="s">
        <v>11</v>
      </c>
      <c r="D1507" s="167" t="s">
        <v>11</v>
      </c>
      <c r="E1507" s="552" t="s">
        <v>2867</v>
      </c>
      <c r="F1507" s="566">
        <v>14980</v>
      </c>
      <c r="G1507" s="554"/>
      <c r="H1507" s="759"/>
      <c r="I1507" s="580"/>
      <c r="J1507" s="289"/>
    </row>
    <row r="1508" spans="1:18" s="272" customFormat="1" x14ac:dyDescent="0.4">
      <c r="A1508" s="140"/>
      <c r="B1508" s="142"/>
      <c r="C1508" s="167" t="s">
        <v>11</v>
      </c>
      <c r="D1508" s="167" t="s">
        <v>11</v>
      </c>
      <c r="E1508" s="552"/>
      <c r="F1508" s="566"/>
      <c r="G1508" s="554"/>
      <c r="H1508" s="759"/>
      <c r="I1508" s="580"/>
      <c r="J1508" s="289"/>
    </row>
    <row r="1509" spans="1:18" s="272" customFormat="1" x14ac:dyDescent="0.4">
      <c r="A1509" s="140"/>
      <c r="B1509" s="142"/>
      <c r="C1509" s="167" t="s">
        <v>11</v>
      </c>
      <c r="D1509" s="167" t="s">
        <v>11</v>
      </c>
      <c r="E1509" s="552"/>
      <c r="F1509" s="566"/>
      <c r="G1509" s="554"/>
      <c r="H1509" s="759"/>
      <c r="I1509" s="580"/>
      <c r="J1509" s="289"/>
    </row>
    <row r="1510" spans="1:18" s="272" customFormat="1" x14ac:dyDescent="0.4">
      <c r="A1510" s="140"/>
      <c r="B1510" s="142"/>
      <c r="C1510" s="167"/>
      <c r="D1510" s="167"/>
      <c r="E1510" s="552"/>
      <c r="F1510" s="566"/>
      <c r="G1510" s="554"/>
      <c r="H1510" s="759"/>
      <c r="I1510" s="580"/>
      <c r="J1510" s="289"/>
    </row>
    <row r="1511" spans="1:18" s="272" customFormat="1" x14ac:dyDescent="0.4">
      <c r="A1511" s="140"/>
      <c r="B1511" s="142"/>
      <c r="C1511" s="167"/>
      <c r="D1511" s="167"/>
      <c r="E1511" s="552"/>
      <c r="F1511" s="566"/>
      <c r="G1511" s="554"/>
      <c r="H1511" s="759"/>
      <c r="I1511" s="580"/>
      <c r="J1511" s="289"/>
    </row>
    <row r="1512" spans="1:18" s="272" customFormat="1" x14ac:dyDescent="0.4">
      <c r="A1512" s="140"/>
      <c r="B1512" s="142"/>
      <c r="C1512" s="140"/>
      <c r="D1512" s="140"/>
      <c r="E1512" s="552"/>
      <c r="F1512" s="566"/>
      <c r="G1512" s="554"/>
      <c r="H1512" s="552"/>
      <c r="I1512" s="580"/>
      <c r="J1512" s="289"/>
      <c r="R1512" s="272" t="s">
        <v>496</v>
      </c>
    </row>
    <row r="1513" spans="1:18" s="272" customFormat="1" x14ac:dyDescent="0.4">
      <c r="A1513" s="140">
        <v>80</v>
      </c>
      <c r="B1513" s="142">
        <v>243236</v>
      </c>
      <c r="C1513" s="140" t="s">
        <v>1170</v>
      </c>
      <c r="D1513" s="167" t="s">
        <v>11</v>
      </c>
      <c r="E1513" s="552" t="s">
        <v>1171</v>
      </c>
      <c r="F1513" s="566">
        <v>41600</v>
      </c>
      <c r="G1513" s="554"/>
      <c r="H1513" s="552"/>
      <c r="I1513" s="580"/>
      <c r="J1513" s="289"/>
    </row>
    <row r="1514" spans="1:18" s="272" customFormat="1" x14ac:dyDescent="0.4">
      <c r="A1514" s="140"/>
      <c r="B1514" s="142"/>
      <c r="C1514" s="140"/>
      <c r="D1514" s="140"/>
      <c r="E1514" s="552" t="s">
        <v>1599</v>
      </c>
      <c r="F1514" s="566">
        <v>18000</v>
      </c>
      <c r="G1514" s="554"/>
      <c r="H1514" s="552"/>
      <c r="I1514" s="580"/>
      <c r="J1514" s="289"/>
    </row>
    <row r="1515" spans="1:18" s="272" customFormat="1" x14ac:dyDescent="0.4">
      <c r="A1515" s="140"/>
      <c r="B1515" s="142"/>
      <c r="C1515" s="167"/>
      <c r="D1515" s="167"/>
      <c r="E1515" s="552"/>
      <c r="F1515" s="566"/>
      <c r="G1515" s="554"/>
      <c r="H1515" s="552"/>
      <c r="I1515" s="554"/>
      <c r="J1515" s="289"/>
    </row>
    <row r="1516" spans="1:18" s="272" customFormat="1" x14ac:dyDescent="0.4">
      <c r="A1516" s="140">
        <v>81</v>
      </c>
      <c r="B1516" s="142">
        <v>243207</v>
      </c>
      <c r="C1516" s="167" t="s">
        <v>815</v>
      </c>
      <c r="D1516" s="167" t="s">
        <v>11</v>
      </c>
      <c r="E1516" s="545" t="s">
        <v>816</v>
      </c>
      <c r="F1516" s="564">
        <v>6000</v>
      </c>
      <c r="G1516" s="544">
        <v>243207</v>
      </c>
      <c r="H1516" s="633" t="s">
        <v>817</v>
      </c>
      <c r="I1516" s="562" t="s">
        <v>825</v>
      </c>
      <c r="J1516" s="289">
        <f>F1516+F1517+F1518+F1519+F1520+F1521+F1522</f>
        <v>61760</v>
      </c>
    </row>
    <row r="1517" spans="1:18" s="272" customFormat="1" x14ac:dyDescent="0.4">
      <c r="A1517" s="140"/>
      <c r="B1517" s="142">
        <v>243229</v>
      </c>
      <c r="C1517" s="167" t="s">
        <v>11</v>
      </c>
      <c r="D1517" s="167" t="s">
        <v>11</v>
      </c>
      <c r="E1517" s="411" t="s">
        <v>1038</v>
      </c>
      <c r="F1517" s="412">
        <v>6840</v>
      </c>
      <c r="G1517" s="413">
        <v>243266</v>
      </c>
      <c r="H1517" s="411" t="s">
        <v>1782</v>
      </c>
      <c r="I1517" s="415" t="s">
        <v>487</v>
      </c>
      <c r="J1517" s="289"/>
    </row>
    <row r="1518" spans="1:18" s="272" customFormat="1" x14ac:dyDescent="0.4">
      <c r="A1518" s="140"/>
      <c r="B1518" s="142"/>
      <c r="C1518" s="167" t="s">
        <v>11</v>
      </c>
      <c r="D1518" s="167" t="s">
        <v>11</v>
      </c>
      <c r="E1518" s="411" t="s">
        <v>1048</v>
      </c>
      <c r="F1518" s="412">
        <v>6840</v>
      </c>
      <c r="G1518" s="551" t="s">
        <v>11</v>
      </c>
      <c r="H1518" s="549" t="s">
        <v>11</v>
      </c>
      <c r="I1518" s="551" t="s">
        <v>11</v>
      </c>
      <c r="J1518" s="289"/>
    </row>
    <row r="1519" spans="1:18" s="272" customFormat="1" x14ac:dyDescent="0.4">
      <c r="A1519" s="140"/>
      <c r="B1519" s="142"/>
      <c r="C1519" s="167" t="s">
        <v>11</v>
      </c>
      <c r="D1519" s="167" t="s">
        <v>11</v>
      </c>
      <c r="E1519" s="411" t="s">
        <v>1512</v>
      </c>
      <c r="F1519" s="412">
        <v>6840</v>
      </c>
      <c r="G1519" s="551" t="s">
        <v>11</v>
      </c>
      <c r="H1519" s="549" t="s">
        <v>11</v>
      </c>
      <c r="I1519" s="551" t="s">
        <v>11</v>
      </c>
      <c r="J1519" s="289"/>
    </row>
    <row r="1520" spans="1:18" s="272" customFormat="1" x14ac:dyDescent="0.4">
      <c r="A1520" s="140"/>
      <c r="B1520" s="142">
        <v>243277</v>
      </c>
      <c r="C1520" s="167" t="s">
        <v>11</v>
      </c>
      <c r="D1520" s="167" t="s">
        <v>11</v>
      </c>
      <c r="E1520" s="545" t="s">
        <v>1803</v>
      </c>
      <c r="F1520" s="564">
        <v>18400</v>
      </c>
      <c r="G1520" s="551">
        <v>243328</v>
      </c>
      <c r="H1520" s="549" t="s">
        <v>2550</v>
      </c>
      <c r="I1520" s="551" t="s">
        <v>11</v>
      </c>
      <c r="J1520" s="289"/>
    </row>
    <row r="1521" spans="1:12" s="272" customFormat="1" x14ac:dyDescent="0.4">
      <c r="A1521" s="140"/>
      <c r="B1521" s="142"/>
      <c r="C1521" s="167" t="s">
        <v>11</v>
      </c>
      <c r="D1521" s="167" t="s">
        <v>11</v>
      </c>
      <c r="E1521" s="545" t="s">
        <v>1811</v>
      </c>
      <c r="F1521" s="564">
        <v>6840</v>
      </c>
      <c r="G1521" s="551" t="s">
        <v>11</v>
      </c>
      <c r="H1521" s="549" t="s">
        <v>11</v>
      </c>
      <c r="I1521" s="551" t="s">
        <v>11</v>
      </c>
      <c r="J1521" s="289"/>
    </row>
    <row r="1522" spans="1:12" s="272" customFormat="1" x14ac:dyDescent="0.4">
      <c r="A1522" s="140"/>
      <c r="B1522" s="142">
        <v>243325</v>
      </c>
      <c r="C1522" s="167" t="s">
        <v>11</v>
      </c>
      <c r="D1522" s="167" t="s">
        <v>11</v>
      </c>
      <c r="E1522" s="545" t="s">
        <v>2404</v>
      </c>
      <c r="F1522" s="564">
        <v>10000</v>
      </c>
      <c r="G1522" s="551" t="s">
        <v>11</v>
      </c>
      <c r="H1522" s="549" t="s">
        <v>11</v>
      </c>
      <c r="I1522" s="551" t="s">
        <v>11</v>
      </c>
      <c r="J1522" s="289"/>
    </row>
    <row r="1523" spans="1:12" s="272" customFormat="1" x14ac:dyDescent="0.4">
      <c r="A1523" s="140"/>
      <c r="B1523" s="142">
        <v>243328</v>
      </c>
      <c r="C1523" s="167" t="s">
        <v>11</v>
      </c>
      <c r="D1523" s="167" t="s">
        <v>11</v>
      </c>
      <c r="E1523" s="418" t="s">
        <v>2520</v>
      </c>
      <c r="F1523" s="419">
        <v>13000</v>
      </c>
      <c r="G1523" s="420"/>
      <c r="H1523" s="418"/>
      <c r="I1523" s="421"/>
      <c r="J1523" s="289"/>
    </row>
    <row r="1524" spans="1:12" s="272" customFormat="1" x14ac:dyDescent="0.4">
      <c r="A1524" s="140"/>
      <c r="B1524" s="142"/>
      <c r="C1524" s="167"/>
      <c r="D1524" s="167"/>
      <c r="E1524" s="418"/>
      <c r="F1524" s="419"/>
      <c r="G1524" s="420"/>
      <c r="H1524" s="418"/>
      <c r="I1524" s="421"/>
      <c r="J1524" s="289"/>
    </row>
    <row r="1525" spans="1:12" s="272" customFormat="1" x14ac:dyDescent="0.4">
      <c r="A1525" s="140"/>
      <c r="B1525" s="142"/>
      <c r="C1525" s="167"/>
      <c r="D1525" s="167"/>
      <c r="E1525" s="418"/>
      <c r="F1525" s="419"/>
      <c r="G1525" s="420"/>
      <c r="H1525" s="418"/>
      <c r="I1525" s="421"/>
      <c r="J1525" s="289"/>
    </row>
    <row r="1526" spans="1:12" s="272" customFormat="1" x14ac:dyDescent="0.4">
      <c r="A1526" s="140"/>
      <c r="B1526" s="142"/>
      <c r="C1526" s="167"/>
      <c r="D1526" s="167"/>
      <c r="E1526" s="418"/>
      <c r="F1526" s="419"/>
      <c r="G1526" s="420"/>
      <c r="H1526" s="418"/>
      <c r="I1526" s="421"/>
      <c r="J1526" s="289"/>
    </row>
    <row r="1527" spans="1:12" s="272" customFormat="1" x14ac:dyDescent="0.4">
      <c r="A1527" s="140"/>
      <c r="B1527" s="142"/>
      <c r="C1527" s="167"/>
      <c r="D1527" s="167"/>
      <c r="E1527" s="418"/>
      <c r="F1527" s="419"/>
      <c r="G1527" s="420"/>
      <c r="H1527" s="418"/>
      <c r="I1527" s="421"/>
      <c r="J1527" s="289"/>
    </row>
    <row r="1528" spans="1:12" s="272" customFormat="1" x14ac:dyDescent="0.4">
      <c r="A1528" s="140">
        <v>82</v>
      </c>
      <c r="B1528" s="142">
        <v>243277</v>
      </c>
      <c r="C1528" s="167" t="s">
        <v>1848</v>
      </c>
      <c r="D1528" s="167" t="s">
        <v>11</v>
      </c>
      <c r="E1528" s="418" t="s">
        <v>1849</v>
      </c>
      <c r="F1528" s="419">
        <v>19260</v>
      </c>
      <c r="G1528" s="420"/>
      <c r="H1528" s="418"/>
      <c r="I1528" s="421"/>
      <c r="J1528" s="289"/>
    </row>
    <row r="1529" spans="1:12" s="272" customFormat="1" x14ac:dyDescent="0.4">
      <c r="A1529" s="140"/>
      <c r="B1529" s="142"/>
      <c r="C1529" s="167" t="s">
        <v>11</v>
      </c>
      <c r="D1529" s="167" t="s">
        <v>11</v>
      </c>
      <c r="E1529" s="418"/>
      <c r="F1529" s="419"/>
      <c r="G1529" s="420"/>
      <c r="H1529" s="418"/>
      <c r="I1529" s="421"/>
      <c r="J1529" s="289"/>
    </row>
    <row r="1530" spans="1:12" s="272" customFormat="1" x14ac:dyDescent="0.4">
      <c r="A1530" s="140"/>
      <c r="B1530" s="142"/>
      <c r="C1530" s="167" t="s">
        <v>11</v>
      </c>
      <c r="D1530" s="167" t="s">
        <v>11</v>
      </c>
      <c r="E1530" s="418"/>
      <c r="F1530" s="419"/>
      <c r="G1530" s="420"/>
      <c r="H1530" s="418"/>
      <c r="I1530" s="421"/>
      <c r="J1530" s="289"/>
    </row>
    <row r="1531" spans="1:12" s="272" customFormat="1" x14ac:dyDescent="0.4">
      <c r="A1531" s="140"/>
      <c r="B1531" s="142"/>
      <c r="C1531" s="167" t="s">
        <v>11</v>
      </c>
      <c r="D1531" s="167" t="s">
        <v>11</v>
      </c>
      <c r="E1531" s="418"/>
      <c r="F1531" s="419"/>
      <c r="G1531" s="420"/>
      <c r="H1531" s="418"/>
      <c r="I1531" s="421"/>
      <c r="J1531" s="289"/>
    </row>
    <row r="1532" spans="1:12" s="272" customFormat="1" x14ac:dyDescent="0.4">
      <c r="A1532" s="140"/>
      <c r="B1532" s="142"/>
      <c r="C1532" s="167"/>
      <c r="D1532" s="167"/>
      <c r="E1532" s="418"/>
      <c r="F1532" s="419"/>
      <c r="G1532" s="420"/>
      <c r="H1532" s="418"/>
      <c r="I1532" s="421"/>
      <c r="J1532" s="289"/>
    </row>
    <row r="1533" spans="1:12" s="272" customFormat="1" x14ac:dyDescent="0.4">
      <c r="A1533" s="140"/>
      <c r="B1533" s="142"/>
      <c r="C1533" s="167"/>
      <c r="D1533" s="167"/>
      <c r="E1533" s="418"/>
      <c r="F1533" s="419"/>
      <c r="G1533" s="420"/>
      <c r="H1533" s="418"/>
      <c r="I1533" s="421"/>
      <c r="J1533" s="289"/>
    </row>
    <row r="1534" spans="1:12" s="272" customFormat="1" x14ac:dyDescent="0.4">
      <c r="A1534" s="140"/>
      <c r="B1534" s="142"/>
      <c r="C1534" s="167"/>
      <c r="D1534" s="167"/>
      <c r="E1534" s="418"/>
      <c r="F1534" s="419"/>
      <c r="G1534" s="420"/>
      <c r="H1534" s="418"/>
      <c r="I1534" s="421"/>
      <c r="J1534" s="289"/>
    </row>
    <row r="1535" spans="1:12" s="128" customFormat="1" x14ac:dyDescent="0.4">
      <c r="A1535" s="167"/>
      <c r="B1535" s="167"/>
      <c r="C1535" s="167"/>
      <c r="D1535" s="167"/>
      <c r="E1535" s="194"/>
      <c r="F1535" s="185">
        <f>SUM(F4:F1534)</f>
        <v>45707422.859999992</v>
      </c>
      <c r="G1535" s="290"/>
      <c r="H1535" s="313"/>
      <c r="I1535" s="519">
        <f>F1535-J1535</f>
        <v>13329587.879999992</v>
      </c>
      <c r="J1535" s="298">
        <f>SUM(J3:J1534)</f>
        <v>32377834.98</v>
      </c>
      <c r="L1535" s="299"/>
    </row>
    <row r="1536" spans="1:12" s="128" customFormat="1" x14ac:dyDescent="0.4">
      <c r="A1536" s="280"/>
      <c r="B1536" s="280"/>
      <c r="E1536" s="300"/>
      <c r="F1536" s="166"/>
      <c r="H1536" s="314"/>
      <c r="I1536" s="301"/>
      <c r="J1536" s="166"/>
    </row>
  </sheetData>
  <autoFilter ref="A2:I30" xr:uid="{A58D2789-4710-43A0-8005-016A3D344D32}"/>
  <mergeCells count="5">
    <mergeCell ref="A1:I1"/>
    <mergeCell ref="G220:I220"/>
    <mergeCell ref="G1065:I1065"/>
    <mergeCell ref="G222:I222"/>
    <mergeCell ref="G966:I966"/>
  </mergeCells>
  <phoneticPr fontId="4" type="noConversion"/>
  <pageMargins left="0.31496062992125984" right="0" top="0.74803149606299213" bottom="0.35433070866141736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4CBA-0CC7-4A44-827F-33C5F514630E}">
  <dimension ref="A1:L208"/>
  <sheetViews>
    <sheetView topLeftCell="A178" zoomScale="95" zoomScaleNormal="95" workbookViewId="0">
      <selection activeCell="H192" sqref="H192"/>
    </sheetView>
  </sheetViews>
  <sheetFormatPr defaultRowHeight="18.75" x14ac:dyDescent="0.4"/>
  <cols>
    <col min="1" max="1" width="4.875" style="264" customWidth="1"/>
    <col min="2" max="2" width="6.875" style="264" customWidth="1"/>
    <col min="3" max="3" width="26.25" style="739" customWidth="1"/>
    <col min="4" max="4" width="23.75" style="203" customWidth="1"/>
    <col min="5" max="5" width="17.625" style="740" customWidth="1"/>
    <col min="6" max="6" width="10" style="203" customWidth="1"/>
    <col min="7" max="7" width="8.875" style="70" customWidth="1"/>
    <col min="8" max="8" width="8.75" style="741" customWidth="1"/>
    <col min="9" max="9" width="11.125" style="70" customWidth="1"/>
    <col min="10" max="10" width="15.375" style="203" customWidth="1"/>
    <col min="11" max="11" width="10.125" style="70" bestFit="1" customWidth="1"/>
    <col min="12" max="12" width="10.75" style="70" customWidth="1"/>
    <col min="13" max="13" width="12.625" style="70" customWidth="1"/>
    <col min="14" max="16384" width="9" style="70"/>
  </cols>
  <sheetData>
    <row r="1" spans="1:10" s="19" customFormat="1" ht="23.25" x14ac:dyDescent="0.5">
      <c r="A1" s="792" t="s">
        <v>137</v>
      </c>
      <c r="B1" s="792"/>
      <c r="C1" s="792"/>
      <c r="D1" s="792"/>
      <c r="E1" s="792"/>
      <c r="F1" s="792"/>
      <c r="G1" s="792"/>
      <c r="H1" s="792"/>
      <c r="I1" s="792"/>
      <c r="J1" s="49"/>
    </row>
    <row r="2" spans="1:10" x14ac:dyDescent="0.4">
      <c r="A2" s="68" t="s">
        <v>8</v>
      </c>
      <c r="B2" s="68" t="s">
        <v>7</v>
      </c>
      <c r="C2" s="68" t="s">
        <v>0</v>
      </c>
      <c r="D2" s="204" t="s">
        <v>153</v>
      </c>
      <c r="E2" s="664" t="s">
        <v>2</v>
      </c>
      <c r="F2" s="204" t="s">
        <v>3</v>
      </c>
      <c r="G2" s="68" t="s">
        <v>4</v>
      </c>
      <c r="H2" s="256" t="s">
        <v>6</v>
      </c>
      <c r="I2" s="68" t="s">
        <v>16</v>
      </c>
    </row>
    <row r="3" spans="1:10" s="209" customFormat="1" x14ac:dyDescent="0.4">
      <c r="A3" s="206"/>
      <c r="B3" s="207">
        <v>243162</v>
      </c>
      <c r="C3" s="206" t="s">
        <v>357</v>
      </c>
      <c r="D3" s="206"/>
      <c r="E3" s="665"/>
      <c r="F3" s="208"/>
      <c r="G3" s="665"/>
      <c r="H3" s="206"/>
      <c r="I3" s="208"/>
    </row>
    <row r="4" spans="1:10" s="393" customFormat="1" x14ac:dyDescent="0.4">
      <c r="A4" s="210">
        <v>1</v>
      </c>
      <c r="B4" s="326">
        <v>243094</v>
      </c>
      <c r="C4" s="210" t="s">
        <v>218</v>
      </c>
      <c r="D4" s="309" t="s">
        <v>219</v>
      </c>
      <c r="E4" s="679">
        <v>131554</v>
      </c>
      <c r="F4" s="309">
        <v>20746</v>
      </c>
      <c r="G4" s="680">
        <v>243325</v>
      </c>
      <c r="H4" s="505" t="s">
        <v>2470</v>
      </c>
      <c r="I4" s="219" t="s">
        <v>487</v>
      </c>
      <c r="J4" s="668">
        <f>F4</f>
        <v>20746</v>
      </c>
    </row>
    <row r="5" spans="1:10" s="393" customFormat="1" x14ac:dyDescent="0.4">
      <c r="A5" s="210"/>
      <c r="B5" s="326"/>
      <c r="C5" s="210"/>
      <c r="D5" s="376"/>
      <c r="E5" s="666"/>
      <c r="F5" s="376"/>
      <c r="G5" s="667"/>
      <c r="H5" s="388"/>
      <c r="I5" s="210"/>
      <c r="J5" s="668"/>
    </row>
    <row r="6" spans="1:10" s="393" customFormat="1" x14ac:dyDescent="0.4">
      <c r="A6" s="210">
        <v>2</v>
      </c>
      <c r="B6" s="326">
        <v>243145</v>
      </c>
      <c r="C6" s="210" t="s">
        <v>295</v>
      </c>
      <c r="D6" s="376" t="s">
        <v>22</v>
      </c>
      <c r="E6" s="666" t="s">
        <v>296</v>
      </c>
      <c r="F6" s="376">
        <v>18500</v>
      </c>
      <c r="G6" s="667"/>
      <c r="H6" s="388"/>
      <c r="I6" s="210"/>
      <c r="J6" s="668"/>
    </row>
    <row r="7" spans="1:10" s="393" customFormat="1" x14ac:dyDescent="0.4">
      <c r="A7" s="210"/>
      <c r="B7" s="326"/>
      <c r="C7" s="210"/>
      <c r="D7" s="376"/>
      <c r="E7" s="666"/>
      <c r="F7" s="376"/>
      <c r="G7" s="667"/>
      <c r="H7" s="388"/>
      <c r="I7" s="210"/>
      <c r="J7" s="668"/>
    </row>
    <row r="8" spans="1:10" s="371" customFormat="1" x14ac:dyDescent="0.4">
      <c r="A8" s="366">
        <v>3</v>
      </c>
      <c r="B8" s="367">
        <v>242913</v>
      </c>
      <c r="C8" s="366" t="s">
        <v>55</v>
      </c>
      <c r="D8" s="649" t="s">
        <v>288</v>
      </c>
      <c r="E8" s="669" t="s">
        <v>289</v>
      </c>
      <c r="F8" s="670">
        <v>28500</v>
      </c>
      <c r="G8" s="671">
        <v>243186</v>
      </c>
      <c r="H8" s="258" t="s">
        <v>1162</v>
      </c>
      <c r="I8" s="211" t="s">
        <v>487</v>
      </c>
      <c r="J8" s="370">
        <f>F8+F9+F10+F11+F12+F13+F14+F15+F16+F17+F18+F19+F20</f>
        <v>671315</v>
      </c>
    </row>
    <row r="9" spans="1:10" s="371" customFormat="1" x14ac:dyDescent="0.4">
      <c r="A9" s="366"/>
      <c r="B9" s="367">
        <v>242940</v>
      </c>
      <c r="C9" s="366" t="s">
        <v>11</v>
      </c>
      <c r="D9" s="649" t="s">
        <v>290</v>
      </c>
      <c r="E9" s="669" t="s">
        <v>291</v>
      </c>
      <c r="F9" s="670">
        <v>15000</v>
      </c>
      <c r="G9" s="648" t="s">
        <v>11</v>
      </c>
      <c r="H9" s="211" t="s">
        <v>11</v>
      </c>
      <c r="I9" s="211" t="s">
        <v>11</v>
      </c>
      <c r="J9" s="370"/>
    </row>
    <row r="10" spans="1:10" s="371" customFormat="1" x14ac:dyDescent="0.4">
      <c r="A10" s="366"/>
      <c r="B10" s="366" t="s">
        <v>11</v>
      </c>
      <c r="C10" s="366" t="s">
        <v>11</v>
      </c>
      <c r="D10" s="649" t="s">
        <v>329</v>
      </c>
      <c r="E10" s="669" t="s">
        <v>330</v>
      </c>
      <c r="F10" s="670">
        <v>3500</v>
      </c>
      <c r="G10" s="648" t="s">
        <v>11</v>
      </c>
      <c r="H10" s="211" t="s">
        <v>11</v>
      </c>
      <c r="I10" s="211" t="s">
        <v>11</v>
      </c>
      <c r="J10" s="370"/>
    </row>
    <row r="11" spans="1:10" s="677" customFormat="1" x14ac:dyDescent="0.4">
      <c r="A11" s="672"/>
      <c r="B11" s="673">
        <v>243192</v>
      </c>
      <c r="C11" s="672" t="s">
        <v>11</v>
      </c>
      <c r="D11" s="649" t="s">
        <v>687</v>
      </c>
      <c r="E11" s="669" t="s">
        <v>688</v>
      </c>
      <c r="F11" s="212">
        <v>166380</v>
      </c>
      <c r="G11" s="674">
        <v>243194</v>
      </c>
      <c r="H11" s="675">
        <v>52410555</v>
      </c>
      <c r="I11" s="211" t="s">
        <v>11</v>
      </c>
      <c r="J11" s="676"/>
    </row>
    <row r="12" spans="1:10" s="677" customFormat="1" x14ac:dyDescent="0.4">
      <c r="A12" s="672"/>
      <c r="B12" s="673">
        <v>243216</v>
      </c>
      <c r="C12" s="672" t="s">
        <v>11</v>
      </c>
      <c r="D12" s="649" t="s">
        <v>923</v>
      </c>
      <c r="E12" s="669" t="s">
        <v>924</v>
      </c>
      <c r="F12" s="212">
        <v>169000</v>
      </c>
      <c r="G12" s="671">
        <v>243228</v>
      </c>
      <c r="H12" s="211">
        <v>53044954</v>
      </c>
      <c r="I12" s="211" t="s">
        <v>11</v>
      </c>
      <c r="J12" s="676"/>
    </row>
    <row r="13" spans="1:10" s="677" customFormat="1" x14ac:dyDescent="0.4">
      <c r="A13" s="672"/>
      <c r="B13" s="673">
        <v>243244</v>
      </c>
      <c r="C13" s="672" t="s">
        <v>11</v>
      </c>
      <c r="D13" s="678" t="s">
        <v>1265</v>
      </c>
      <c r="E13" s="679" t="s">
        <v>1266</v>
      </c>
      <c r="F13" s="309">
        <v>53500</v>
      </c>
      <c r="G13" s="680">
        <v>243266</v>
      </c>
      <c r="H13" s="219">
        <v>53664232</v>
      </c>
      <c r="I13" s="219" t="s">
        <v>11</v>
      </c>
      <c r="J13" s="676"/>
    </row>
    <row r="14" spans="1:10" s="677" customFormat="1" x14ac:dyDescent="0.4">
      <c r="A14" s="672"/>
      <c r="B14" s="673"/>
      <c r="C14" s="672" t="s">
        <v>11</v>
      </c>
      <c r="D14" s="678" t="s">
        <v>1269</v>
      </c>
      <c r="E14" s="679" t="s">
        <v>1270</v>
      </c>
      <c r="F14" s="309">
        <v>42450</v>
      </c>
      <c r="G14" s="681" t="s">
        <v>11</v>
      </c>
      <c r="H14" s="219" t="s">
        <v>11</v>
      </c>
      <c r="I14" s="219" t="s">
        <v>11</v>
      </c>
      <c r="J14" s="676"/>
    </row>
    <row r="15" spans="1:10" s="677" customFormat="1" x14ac:dyDescent="0.4">
      <c r="A15" s="672"/>
      <c r="B15" s="673"/>
      <c r="C15" s="672" t="s">
        <v>11</v>
      </c>
      <c r="D15" s="678" t="s">
        <v>1271</v>
      </c>
      <c r="E15" s="679" t="s">
        <v>1267</v>
      </c>
      <c r="F15" s="309">
        <v>28200</v>
      </c>
      <c r="G15" s="681" t="s">
        <v>11</v>
      </c>
      <c r="H15" s="219" t="s">
        <v>11</v>
      </c>
      <c r="I15" s="219" t="s">
        <v>11</v>
      </c>
      <c r="J15" s="676"/>
    </row>
    <row r="16" spans="1:10" s="677" customFormat="1" x14ac:dyDescent="0.4">
      <c r="A16" s="672"/>
      <c r="B16" s="673"/>
      <c r="C16" s="672" t="s">
        <v>11</v>
      </c>
      <c r="D16" s="678" t="s">
        <v>1272</v>
      </c>
      <c r="E16" s="679" t="s">
        <v>1268</v>
      </c>
      <c r="F16" s="309">
        <v>20900</v>
      </c>
      <c r="G16" s="681" t="s">
        <v>11</v>
      </c>
      <c r="H16" s="219" t="s">
        <v>11</v>
      </c>
      <c r="I16" s="219" t="s">
        <v>11</v>
      </c>
      <c r="J16" s="676"/>
    </row>
    <row r="17" spans="1:10" s="677" customFormat="1" x14ac:dyDescent="0.4">
      <c r="A17" s="672"/>
      <c r="B17" s="673" t="s">
        <v>2269</v>
      </c>
      <c r="C17" s="672" t="s">
        <v>11</v>
      </c>
      <c r="D17" s="682" t="s">
        <v>2270</v>
      </c>
      <c r="E17" s="679" t="s">
        <v>2271</v>
      </c>
      <c r="F17" s="309">
        <v>14000</v>
      </c>
      <c r="G17" s="680">
        <v>243313</v>
      </c>
      <c r="H17" s="219">
        <v>48846299</v>
      </c>
      <c r="I17" s="219" t="s">
        <v>11</v>
      </c>
      <c r="J17" s="676"/>
    </row>
    <row r="18" spans="1:10" s="677" customFormat="1" x14ac:dyDescent="0.4">
      <c r="A18" s="672"/>
      <c r="B18" s="673"/>
      <c r="C18" s="672" t="s">
        <v>11</v>
      </c>
      <c r="D18" s="682" t="s">
        <v>2272</v>
      </c>
      <c r="E18" s="679" t="s">
        <v>2273</v>
      </c>
      <c r="F18" s="309">
        <v>85000</v>
      </c>
      <c r="G18" s="681" t="s">
        <v>11</v>
      </c>
      <c r="H18" s="219" t="s">
        <v>11</v>
      </c>
      <c r="I18" s="219" t="s">
        <v>11</v>
      </c>
      <c r="J18" s="676"/>
    </row>
    <row r="19" spans="1:10" s="677" customFormat="1" x14ac:dyDescent="0.4">
      <c r="A19" s="672"/>
      <c r="B19" s="673"/>
      <c r="C19" s="672" t="s">
        <v>11</v>
      </c>
      <c r="D19" s="682" t="s">
        <v>2274</v>
      </c>
      <c r="E19" s="679" t="s">
        <v>2275</v>
      </c>
      <c r="F19" s="309">
        <v>20385</v>
      </c>
      <c r="G19" s="681" t="s">
        <v>11</v>
      </c>
      <c r="H19" s="219" t="s">
        <v>11</v>
      </c>
      <c r="I19" s="219" t="s">
        <v>11</v>
      </c>
      <c r="J19" s="676"/>
    </row>
    <row r="20" spans="1:10" s="677" customFormat="1" x14ac:dyDescent="0.4">
      <c r="A20" s="672"/>
      <c r="B20" s="673"/>
      <c r="C20" s="672" t="s">
        <v>11</v>
      </c>
      <c r="D20" s="682" t="s">
        <v>2461</v>
      </c>
      <c r="E20" s="679" t="s">
        <v>2355</v>
      </c>
      <c r="F20" s="309">
        <v>24500</v>
      </c>
      <c r="G20" s="680">
        <v>243332</v>
      </c>
      <c r="H20" s="219">
        <v>49392718</v>
      </c>
      <c r="I20" s="219" t="s">
        <v>11</v>
      </c>
      <c r="J20" s="676"/>
    </row>
    <row r="21" spans="1:10" s="677" customFormat="1" x14ac:dyDescent="0.4">
      <c r="A21" s="672"/>
      <c r="B21" s="673">
        <v>243367</v>
      </c>
      <c r="C21" s="672" t="s">
        <v>11</v>
      </c>
      <c r="D21" s="682" t="s">
        <v>2875</v>
      </c>
      <c r="E21" s="666" t="s">
        <v>2718</v>
      </c>
      <c r="F21" s="376">
        <v>139945</v>
      </c>
      <c r="G21" s="667"/>
      <c r="H21" s="210"/>
      <c r="I21" s="210"/>
      <c r="J21" s="676"/>
    </row>
    <row r="22" spans="1:10" s="677" customFormat="1" x14ac:dyDescent="0.4">
      <c r="A22" s="672"/>
      <c r="B22" s="673"/>
      <c r="C22" s="672" t="s">
        <v>11</v>
      </c>
      <c r="D22" s="682" t="s">
        <v>2876</v>
      </c>
      <c r="E22" s="666" t="s">
        <v>2719</v>
      </c>
      <c r="F22" s="376">
        <v>368299</v>
      </c>
      <c r="G22" s="667"/>
      <c r="H22" s="210"/>
      <c r="I22" s="210"/>
      <c r="J22" s="676"/>
    </row>
    <row r="23" spans="1:10" s="677" customFormat="1" x14ac:dyDescent="0.4">
      <c r="A23" s="672"/>
      <c r="B23" s="673"/>
      <c r="C23" s="672" t="s">
        <v>11</v>
      </c>
      <c r="D23" s="682"/>
      <c r="E23" s="666"/>
      <c r="F23" s="376"/>
      <c r="G23" s="667"/>
      <c r="H23" s="210"/>
      <c r="I23" s="210"/>
      <c r="J23" s="676"/>
    </row>
    <row r="24" spans="1:10" s="677" customFormat="1" x14ac:dyDescent="0.4">
      <c r="A24" s="672"/>
      <c r="B24" s="673"/>
      <c r="C24" s="672" t="s">
        <v>11</v>
      </c>
      <c r="D24" s="682"/>
      <c r="E24" s="666"/>
      <c r="F24" s="376"/>
      <c r="G24" s="667"/>
      <c r="H24" s="210"/>
      <c r="I24" s="210"/>
      <c r="J24" s="676"/>
    </row>
    <row r="25" spans="1:10" s="677" customFormat="1" x14ac:dyDescent="0.4">
      <c r="A25" s="672"/>
      <c r="B25" s="673"/>
      <c r="C25" s="672"/>
      <c r="D25" s="682"/>
      <c r="E25" s="666"/>
      <c r="F25" s="376"/>
      <c r="G25" s="667"/>
      <c r="H25" s="210"/>
      <c r="I25" s="210"/>
      <c r="J25" s="676"/>
    </row>
    <row r="26" spans="1:10" s="677" customFormat="1" x14ac:dyDescent="0.4">
      <c r="A26" s="672"/>
      <c r="B26" s="673"/>
      <c r="C26" s="672"/>
      <c r="D26" s="683"/>
      <c r="E26" s="666"/>
      <c r="F26" s="376"/>
      <c r="G26" s="667"/>
      <c r="H26" s="210"/>
      <c r="I26" s="210"/>
      <c r="J26" s="676"/>
    </row>
    <row r="27" spans="1:10" s="677" customFormat="1" x14ac:dyDescent="0.4">
      <c r="A27" s="672"/>
      <c r="B27" s="673"/>
      <c r="C27" s="672"/>
      <c r="D27" s="684"/>
      <c r="E27" s="685"/>
      <c r="F27" s="684"/>
      <c r="G27" s="686"/>
      <c r="H27" s="687"/>
      <c r="I27" s="672"/>
      <c r="J27" s="676"/>
    </row>
    <row r="28" spans="1:10" s="373" customFormat="1" x14ac:dyDescent="0.4">
      <c r="A28" s="228">
        <v>4</v>
      </c>
      <c r="B28" s="261">
        <v>243172</v>
      </c>
      <c r="C28" s="228" t="s">
        <v>551</v>
      </c>
      <c r="D28" s="104" t="s">
        <v>552</v>
      </c>
      <c r="E28" s="688" t="s">
        <v>553</v>
      </c>
      <c r="F28" s="212">
        <v>24422.75</v>
      </c>
      <c r="G28" s="674">
        <v>243181</v>
      </c>
      <c r="H28" s="689" t="s">
        <v>1153</v>
      </c>
      <c r="I28" s="675" t="s">
        <v>487</v>
      </c>
      <c r="J28" s="372">
        <f>F28+F29+F30+F31</f>
        <v>109756.32</v>
      </c>
    </row>
    <row r="29" spans="1:10" s="373" customFormat="1" x14ac:dyDescent="0.4">
      <c r="A29" s="228"/>
      <c r="B29" s="261"/>
      <c r="C29" s="672" t="s">
        <v>11</v>
      </c>
      <c r="D29" s="672" t="s">
        <v>11</v>
      </c>
      <c r="E29" s="690" t="s">
        <v>973</v>
      </c>
      <c r="F29" s="118">
        <v>21903.97</v>
      </c>
      <c r="G29" s="691">
        <v>243244</v>
      </c>
      <c r="H29" s="240" t="s">
        <v>1373</v>
      </c>
      <c r="I29" s="230" t="s">
        <v>487</v>
      </c>
      <c r="J29" s="372"/>
    </row>
    <row r="30" spans="1:10" s="373" customFormat="1" x14ac:dyDescent="0.4">
      <c r="A30" s="228"/>
      <c r="B30" s="261"/>
      <c r="C30" s="672" t="s">
        <v>11</v>
      </c>
      <c r="D30" s="672" t="s">
        <v>11</v>
      </c>
      <c r="E30" s="733" t="s">
        <v>2267</v>
      </c>
      <c r="F30" s="118">
        <v>30262.81</v>
      </c>
      <c r="G30" s="691">
        <v>243319</v>
      </c>
      <c r="H30" s="240" t="s">
        <v>2455</v>
      </c>
      <c r="I30" s="230" t="s">
        <v>487</v>
      </c>
      <c r="J30" s="372"/>
    </row>
    <row r="31" spans="1:10" s="373" customFormat="1" x14ac:dyDescent="0.4">
      <c r="A31" s="228"/>
      <c r="B31" s="261"/>
      <c r="C31" s="672" t="s">
        <v>11</v>
      </c>
      <c r="D31" s="672" t="s">
        <v>11</v>
      </c>
      <c r="E31" s="733" t="s">
        <v>2454</v>
      </c>
      <c r="F31" s="118">
        <v>33166.79</v>
      </c>
      <c r="G31" s="681" t="s">
        <v>11</v>
      </c>
      <c r="H31" s="219" t="s">
        <v>11</v>
      </c>
      <c r="I31" s="219" t="s">
        <v>11</v>
      </c>
      <c r="J31" s="372"/>
    </row>
    <row r="32" spans="1:10" s="373" customFormat="1" x14ac:dyDescent="0.4">
      <c r="A32" s="228"/>
      <c r="B32" s="261"/>
      <c r="C32" s="672" t="s">
        <v>11</v>
      </c>
      <c r="D32" s="672" t="s">
        <v>11</v>
      </c>
      <c r="E32" s="692" t="s">
        <v>3016</v>
      </c>
      <c r="F32" s="104">
        <v>17864.72</v>
      </c>
      <c r="G32" s="729"/>
      <c r="H32" s="210"/>
      <c r="I32" s="210"/>
      <c r="J32" s="372"/>
    </row>
    <row r="33" spans="1:12" s="373" customFormat="1" x14ac:dyDescent="0.4">
      <c r="A33" s="228"/>
      <c r="B33" s="261"/>
      <c r="C33" s="672" t="s">
        <v>11</v>
      </c>
      <c r="D33" s="672" t="s">
        <v>11</v>
      </c>
      <c r="E33" s="692"/>
      <c r="F33" s="104"/>
      <c r="G33" s="729"/>
      <c r="H33" s="210"/>
      <c r="I33" s="210"/>
      <c r="J33" s="372"/>
    </row>
    <row r="34" spans="1:12" s="373" customFormat="1" x14ac:dyDescent="0.4">
      <c r="A34" s="228"/>
      <c r="B34" s="261"/>
      <c r="C34" s="672" t="s">
        <v>11</v>
      </c>
      <c r="D34" s="672" t="s">
        <v>11</v>
      </c>
      <c r="E34" s="692"/>
      <c r="F34" s="104"/>
      <c r="G34" s="729"/>
      <c r="H34" s="210"/>
      <c r="I34" s="210"/>
      <c r="J34" s="372"/>
    </row>
    <row r="35" spans="1:12" s="373" customFormat="1" x14ac:dyDescent="0.4">
      <c r="A35" s="228"/>
      <c r="B35" s="261"/>
      <c r="C35" s="228"/>
      <c r="D35" s="104"/>
      <c r="E35" s="692"/>
      <c r="F35" s="104"/>
      <c r="G35" s="515"/>
      <c r="H35" s="260"/>
      <c r="I35" s="228"/>
      <c r="J35" s="372"/>
      <c r="L35" s="383"/>
    </row>
    <row r="36" spans="1:12" s="371" customFormat="1" x14ac:dyDescent="0.4">
      <c r="A36" s="366">
        <v>5</v>
      </c>
      <c r="B36" s="367">
        <v>241941</v>
      </c>
      <c r="C36" s="366" t="s">
        <v>68</v>
      </c>
      <c r="D36" s="378" t="s">
        <v>70</v>
      </c>
      <c r="E36" s="693" t="s">
        <v>69</v>
      </c>
      <c r="F36" s="378">
        <v>1500</v>
      </c>
      <c r="G36" s="439"/>
      <c r="H36" s="391"/>
      <c r="I36" s="366"/>
      <c r="J36" s="370"/>
    </row>
    <row r="37" spans="1:12" s="371" customFormat="1" x14ac:dyDescent="0.4">
      <c r="A37" s="366"/>
      <c r="B37" s="367">
        <v>241569</v>
      </c>
      <c r="C37" s="366" t="s">
        <v>11</v>
      </c>
      <c r="D37" s="366" t="s">
        <v>11</v>
      </c>
      <c r="E37" s="693" t="s">
        <v>356</v>
      </c>
      <c r="F37" s="378">
        <v>4500</v>
      </c>
      <c r="G37" s="439"/>
      <c r="H37" s="391"/>
      <c r="I37" s="366"/>
      <c r="J37" s="370"/>
    </row>
    <row r="38" spans="1:12" s="371" customFormat="1" x14ac:dyDescent="0.4">
      <c r="A38" s="366"/>
      <c r="B38" s="367"/>
      <c r="C38" s="366"/>
      <c r="D38" s="366"/>
      <c r="E38" s="693"/>
      <c r="F38" s="378"/>
      <c r="G38" s="439"/>
      <c r="H38" s="391"/>
      <c r="I38" s="366"/>
      <c r="J38" s="370"/>
    </row>
    <row r="39" spans="1:12" s="264" customFormat="1" x14ac:dyDescent="0.4">
      <c r="A39" s="68">
        <v>6</v>
      </c>
      <c r="B39" s="374">
        <v>243172</v>
      </c>
      <c r="C39" s="68" t="s">
        <v>555</v>
      </c>
      <c r="D39" s="68" t="s">
        <v>556</v>
      </c>
      <c r="E39" s="689" t="s">
        <v>557</v>
      </c>
      <c r="F39" s="694">
        <v>12326.4</v>
      </c>
      <c r="G39" s="674">
        <v>243181</v>
      </c>
      <c r="H39" s="689" t="s">
        <v>1152</v>
      </c>
      <c r="I39" s="675" t="s">
        <v>487</v>
      </c>
      <c r="J39" s="375">
        <f>F39+F40</f>
        <v>26022.400000000001</v>
      </c>
    </row>
    <row r="40" spans="1:12" s="264" customFormat="1" x14ac:dyDescent="0.4">
      <c r="A40" s="68"/>
      <c r="B40" s="374"/>
      <c r="C40" s="695" t="s">
        <v>11</v>
      </c>
      <c r="D40" s="695" t="s">
        <v>11</v>
      </c>
      <c r="E40" s="397" t="s">
        <v>972</v>
      </c>
      <c r="F40" s="327">
        <v>13696</v>
      </c>
      <c r="G40" s="696">
        <v>243263</v>
      </c>
      <c r="H40" s="463" t="s">
        <v>1738</v>
      </c>
      <c r="I40" s="675" t="s">
        <v>487</v>
      </c>
      <c r="J40" s="375"/>
    </row>
    <row r="41" spans="1:12" s="264" customFormat="1" x14ac:dyDescent="0.4">
      <c r="A41" s="68"/>
      <c r="B41" s="374">
        <v>243270</v>
      </c>
      <c r="C41" s="695" t="s">
        <v>11</v>
      </c>
      <c r="D41" s="695" t="s">
        <v>11</v>
      </c>
      <c r="E41" s="733" t="s">
        <v>1689</v>
      </c>
      <c r="F41" s="118">
        <v>5350</v>
      </c>
      <c r="G41" s="691">
        <v>243343</v>
      </c>
      <c r="H41" s="240"/>
      <c r="I41" s="230" t="s">
        <v>487</v>
      </c>
      <c r="J41" s="375"/>
    </row>
    <row r="42" spans="1:12" s="264" customFormat="1" x14ac:dyDescent="0.4">
      <c r="A42" s="68"/>
      <c r="B42" s="374"/>
      <c r="C42" s="695" t="s">
        <v>11</v>
      </c>
      <c r="D42" s="695" t="s">
        <v>11</v>
      </c>
      <c r="E42" s="733" t="s">
        <v>1688</v>
      </c>
      <c r="F42" s="118">
        <v>7490</v>
      </c>
      <c r="G42" s="681" t="s">
        <v>11</v>
      </c>
      <c r="H42" s="219" t="s">
        <v>11</v>
      </c>
      <c r="I42" s="219" t="s">
        <v>11</v>
      </c>
      <c r="J42" s="375"/>
    </row>
    <row r="43" spans="1:12" s="264" customFormat="1" x14ac:dyDescent="0.4">
      <c r="A43" s="68"/>
      <c r="B43" s="374"/>
      <c r="C43" s="695" t="s">
        <v>11</v>
      </c>
      <c r="D43" s="695" t="s">
        <v>11</v>
      </c>
      <c r="E43" s="733" t="s">
        <v>1690</v>
      </c>
      <c r="F43" s="118">
        <v>7671.9</v>
      </c>
      <c r="G43" s="681" t="s">
        <v>11</v>
      </c>
      <c r="H43" s="219" t="s">
        <v>11</v>
      </c>
      <c r="I43" s="219" t="s">
        <v>11</v>
      </c>
      <c r="J43" s="375"/>
    </row>
    <row r="44" spans="1:12" s="264" customFormat="1" x14ac:dyDescent="0.4">
      <c r="A44" s="68"/>
      <c r="B44" s="374"/>
      <c r="C44" s="695" t="s">
        <v>11</v>
      </c>
      <c r="D44" s="695" t="s">
        <v>11</v>
      </c>
      <c r="E44" s="733" t="s">
        <v>2268</v>
      </c>
      <c r="F44" s="118">
        <v>7062</v>
      </c>
      <c r="G44" s="681" t="s">
        <v>11</v>
      </c>
      <c r="H44" s="219" t="s">
        <v>11</v>
      </c>
      <c r="I44" s="219" t="s">
        <v>11</v>
      </c>
      <c r="J44" s="375"/>
    </row>
    <row r="45" spans="1:12" s="264" customFormat="1" x14ac:dyDescent="0.4">
      <c r="A45" s="68"/>
      <c r="B45" s="374"/>
      <c r="C45" s="695" t="s">
        <v>11</v>
      </c>
      <c r="D45" s="695" t="s">
        <v>11</v>
      </c>
      <c r="E45" s="664" t="s">
        <v>3015</v>
      </c>
      <c r="F45" s="204">
        <v>12369.2</v>
      </c>
      <c r="G45" s="697"/>
      <c r="H45" s="256"/>
      <c r="I45" s="68"/>
      <c r="J45" s="375"/>
    </row>
    <row r="46" spans="1:12" s="264" customFormat="1" x14ac:dyDescent="0.4">
      <c r="A46" s="68"/>
      <c r="B46" s="374"/>
      <c r="C46" s="695"/>
      <c r="D46" s="695"/>
      <c r="E46" s="664"/>
      <c r="F46" s="204"/>
      <c r="G46" s="697"/>
      <c r="H46" s="256"/>
      <c r="I46" s="68"/>
      <c r="J46" s="375"/>
    </row>
    <row r="47" spans="1:12" s="264" customFormat="1" x14ac:dyDescent="0.4">
      <c r="A47" s="68"/>
      <c r="B47" s="374"/>
      <c r="C47" s="68"/>
      <c r="D47" s="68"/>
      <c r="E47" s="664"/>
      <c r="F47" s="204"/>
      <c r="G47" s="697"/>
      <c r="H47" s="256"/>
      <c r="I47" s="68"/>
      <c r="J47" s="375"/>
    </row>
    <row r="48" spans="1:12" s="393" customFormat="1" x14ac:dyDescent="0.4">
      <c r="A48" s="210">
        <v>7</v>
      </c>
      <c r="B48" s="326">
        <v>243108</v>
      </c>
      <c r="C48" s="210" t="s">
        <v>236</v>
      </c>
      <c r="D48" s="376" t="s">
        <v>237</v>
      </c>
      <c r="E48" s="669" t="s">
        <v>238</v>
      </c>
      <c r="F48" s="212">
        <v>80000</v>
      </c>
      <c r="G48" s="671">
        <v>243278</v>
      </c>
      <c r="H48" s="258" t="s">
        <v>2034</v>
      </c>
      <c r="I48" s="211" t="s">
        <v>487</v>
      </c>
      <c r="J48" s="668">
        <f>F48</f>
        <v>80000</v>
      </c>
    </row>
    <row r="49" spans="1:11" s="264" customFormat="1" x14ac:dyDescent="0.4">
      <c r="A49" s="68"/>
      <c r="B49" s="374"/>
      <c r="C49" s="68"/>
      <c r="D49" s="68"/>
      <c r="E49" s="664"/>
      <c r="F49" s="204"/>
      <c r="G49" s="697"/>
      <c r="H49" s="256"/>
      <c r="I49" s="68"/>
      <c r="J49" s="375"/>
    </row>
    <row r="50" spans="1:11" s="371" customFormat="1" x14ac:dyDescent="0.4">
      <c r="A50" s="366">
        <v>8</v>
      </c>
      <c r="B50" s="367">
        <v>243140</v>
      </c>
      <c r="C50" s="437" t="s">
        <v>99</v>
      </c>
      <c r="D50" s="378" t="s">
        <v>100</v>
      </c>
      <c r="E50" s="679" t="s">
        <v>284</v>
      </c>
      <c r="F50" s="308">
        <v>27991.200000000001</v>
      </c>
      <c r="G50" s="698">
        <v>243182</v>
      </c>
      <c r="H50" s="699" t="s">
        <v>1156</v>
      </c>
      <c r="I50" s="309" t="s">
        <v>487</v>
      </c>
      <c r="J50" s="370">
        <f>F50+F51+F52</f>
        <v>90928.6</v>
      </c>
      <c r="K50" s="387"/>
    </row>
    <row r="51" spans="1:11" s="371" customFormat="1" x14ac:dyDescent="0.4">
      <c r="A51" s="366"/>
      <c r="B51" s="367"/>
      <c r="C51" s="68" t="s">
        <v>11</v>
      </c>
      <c r="D51" s="68" t="s">
        <v>11</v>
      </c>
      <c r="E51" s="700" t="s">
        <v>554</v>
      </c>
      <c r="F51" s="308">
        <v>26493.200000000001</v>
      </c>
      <c r="G51" s="681" t="s">
        <v>11</v>
      </c>
      <c r="H51" s="219" t="s">
        <v>11</v>
      </c>
      <c r="I51" s="219" t="s">
        <v>11</v>
      </c>
      <c r="J51" s="370"/>
      <c r="K51" s="387"/>
    </row>
    <row r="52" spans="1:11" s="383" customFormat="1" x14ac:dyDescent="0.4">
      <c r="A52" s="210"/>
      <c r="B52" s="326"/>
      <c r="C52" s="68" t="s">
        <v>11</v>
      </c>
      <c r="D52" s="68" t="s">
        <v>11</v>
      </c>
      <c r="E52" s="701" t="s">
        <v>974</v>
      </c>
      <c r="F52" s="231">
        <v>36444.199999999997</v>
      </c>
      <c r="G52" s="680">
        <v>243231</v>
      </c>
      <c r="H52" s="219">
        <v>53044984</v>
      </c>
      <c r="I52" s="219" t="s">
        <v>11</v>
      </c>
      <c r="J52" s="382"/>
      <c r="K52" s="702"/>
    </row>
    <row r="53" spans="1:11" s="383" customFormat="1" x14ac:dyDescent="0.4">
      <c r="A53" s="210"/>
      <c r="B53" s="326">
        <v>243270</v>
      </c>
      <c r="C53" s="68" t="s">
        <v>11</v>
      </c>
      <c r="D53" s="68" t="s">
        <v>11</v>
      </c>
      <c r="E53" s="703" t="s">
        <v>1687</v>
      </c>
      <c r="F53" s="233">
        <v>62199.1</v>
      </c>
      <c r="G53" s="667"/>
      <c r="H53" s="210"/>
      <c r="I53" s="210"/>
      <c r="J53" s="382"/>
      <c r="K53" s="702"/>
    </row>
    <row r="54" spans="1:11" s="383" customFormat="1" x14ac:dyDescent="0.4">
      <c r="A54" s="210"/>
      <c r="B54" s="326"/>
      <c r="C54" s="68" t="s">
        <v>11</v>
      </c>
      <c r="D54" s="68" t="s">
        <v>11</v>
      </c>
      <c r="E54" s="703" t="s">
        <v>1691</v>
      </c>
      <c r="F54" s="233">
        <v>33191.4</v>
      </c>
      <c r="G54" s="667"/>
      <c r="H54" s="210"/>
      <c r="I54" s="210"/>
      <c r="J54" s="382"/>
      <c r="K54" s="702"/>
    </row>
    <row r="55" spans="1:11" s="383" customFormat="1" x14ac:dyDescent="0.4">
      <c r="A55" s="210"/>
      <c r="B55" s="326">
        <v>243307</v>
      </c>
      <c r="C55" s="68" t="s">
        <v>11</v>
      </c>
      <c r="D55" s="68" t="s">
        <v>11</v>
      </c>
      <c r="E55" s="703" t="s">
        <v>2266</v>
      </c>
      <c r="F55" s="233">
        <v>45154</v>
      </c>
      <c r="G55" s="667"/>
      <c r="H55" s="210"/>
      <c r="I55" s="210"/>
      <c r="J55" s="382"/>
      <c r="K55" s="702"/>
    </row>
    <row r="56" spans="1:11" s="383" customFormat="1" x14ac:dyDescent="0.4">
      <c r="A56" s="210"/>
      <c r="B56" s="326"/>
      <c r="C56" s="68" t="s">
        <v>11</v>
      </c>
      <c r="D56" s="68" t="s">
        <v>11</v>
      </c>
      <c r="E56" s="703" t="s">
        <v>3017</v>
      </c>
      <c r="F56" s="233">
        <v>65699.3</v>
      </c>
      <c r="G56" s="667"/>
      <c r="H56" s="210"/>
      <c r="I56" s="210"/>
      <c r="J56" s="382"/>
      <c r="K56" s="702"/>
    </row>
    <row r="57" spans="1:11" s="383" customFormat="1" x14ac:dyDescent="0.4">
      <c r="A57" s="210"/>
      <c r="B57" s="326"/>
      <c r="C57" s="68"/>
      <c r="D57" s="68"/>
      <c r="E57" s="703"/>
      <c r="F57" s="233"/>
      <c r="G57" s="667"/>
      <c r="H57" s="210"/>
      <c r="I57" s="210"/>
      <c r="J57" s="382"/>
      <c r="K57" s="702"/>
    </row>
    <row r="58" spans="1:11" s="383" customFormat="1" x14ac:dyDescent="0.4">
      <c r="A58" s="210"/>
      <c r="B58" s="326"/>
      <c r="C58" s="228"/>
      <c r="D58" s="228"/>
      <c r="E58" s="704"/>
      <c r="F58" s="233"/>
      <c r="G58" s="667"/>
      <c r="H58" s="210"/>
      <c r="I58" s="210"/>
      <c r="J58" s="382"/>
      <c r="K58" s="702"/>
    </row>
    <row r="59" spans="1:11" s="371" customFormat="1" x14ac:dyDescent="0.4">
      <c r="A59" s="366"/>
      <c r="B59" s="367"/>
      <c r="C59" s="366"/>
      <c r="D59" s="378" t="s">
        <v>13</v>
      </c>
      <c r="E59" s="666"/>
      <c r="F59" s="325"/>
      <c r="G59" s="705"/>
      <c r="H59" s="706"/>
      <c r="I59" s="376"/>
      <c r="J59" s="370"/>
      <c r="K59" s="387"/>
    </row>
    <row r="60" spans="1:11" s="209" customFormat="1" ht="21.75" x14ac:dyDescent="0.45">
      <c r="A60" s="366">
        <v>9</v>
      </c>
      <c r="B60" s="367"/>
      <c r="C60" s="437" t="s">
        <v>123</v>
      </c>
      <c r="D60" s="707" t="s">
        <v>360</v>
      </c>
      <c r="E60" s="496" t="s">
        <v>354</v>
      </c>
      <c r="F60" s="497">
        <v>3317</v>
      </c>
      <c r="G60" s="708">
        <v>243311</v>
      </c>
      <c r="H60" s="709" t="s">
        <v>2340</v>
      </c>
      <c r="I60" s="493" t="s">
        <v>487</v>
      </c>
      <c r="J60" s="369">
        <f>F60+F61+F62+F63+F64+F65+F66</f>
        <v>24503</v>
      </c>
    </row>
    <row r="61" spans="1:11" s="209" customFormat="1" ht="21.75" x14ac:dyDescent="0.45">
      <c r="A61" s="366"/>
      <c r="B61" s="367"/>
      <c r="C61" s="68" t="s">
        <v>11</v>
      </c>
      <c r="D61" s="378" t="s">
        <v>827</v>
      </c>
      <c r="E61" s="496" t="s">
        <v>828</v>
      </c>
      <c r="F61" s="497">
        <v>3531</v>
      </c>
      <c r="G61" s="681" t="s">
        <v>11</v>
      </c>
      <c r="H61" s="219" t="s">
        <v>11</v>
      </c>
      <c r="I61" s="219" t="s">
        <v>11</v>
      </c>
      <c r="J61" s="369"/>
    </row>
    <row r="62" spans="1:11" s="209" customFormat="1" ht="21.75" x14ac:dyDescent="0.45">
      <c r="A62" s="366"/>
      <c r="B62" s="367"/>
      <c r="C62" s="68" t="s">
        <v>11</v>
      </c>
      <c r="D62" s="378" t="s">
        <v>1642</v>
      </c>
      <c r="E62" s="496" t="s">
        <v>1094</v>
      </c>
      <c r="F62" s="497">
        <v>3531</v>
      </c>
      <c r="G62" s="681" t="s">
        <v>11</v>
      </c>
      <c r="H62" s="219" t="s">
        <v>11</v>
      </c>
      <c r="I62" s="219" t="s">
        <v>11</v>
      </c>
      <c r="J62" s="369"/>
    </row>
    <row r="63" spans="1:11" s="209" customFormat="1" ht="21.75" x14ac:dyDescent="0.45">
      <c r="A63" s="366"/>
      <c r="B63" s="367"/>
      <c r="C63" s="68" t="s">
        <v>11</v>
      </c>
      <c r="D63" s="710" t="s">
        <v>1640</v>
      </c>
      <c r="E63" s="496" t="s">
        <v>1641</v>
      </c>
      <c r="F63" s="497">
        <v>3531</v>
      </c>
      <c r="G63" s="681" t="s">
        <v>11</v>
      </c>
      <c r="H63" s="219" t="s">
        <v>11</v>
      </c>
      <c r="I63" s="219" t="s">
        <v>11</v>
      </c>
      <c r="J63" s="369"/>
    </row>
    <row r="64" spans="1:11" s="209" customFormat="1" ht="21.75" x14ac:dyDescent="0.45">
      <c r="A64" s="366"/>
      <c r="B64" s="367"/>
      <c r="C64" s="68" t="s">
        <v>11</v>
      </c>
      <c r="D64" s="710" t="s">
        <v>2055</v>
      </c>
      <c r="E64" s="496" t="s">
        <v>2056</v>
      </c>
      <c r="F64" s="497">
        <v>3531</v>
      </c>
      <c r="G64" s="681" t="s">
        <v>11</v>
      </c>
      <c r="H64" s="219" t="s">
        <v>11</v>
      </c>
      <c r="I64" s="219" t="s">
        <v>11</v>
      </c>
      <c r="J64" s="369"/>
    </row>
    <row r="65" spans="1:10" s="209" customFormat="1" ht="21.75" x14ac:dyDescent="0.45">
      <c r="A65" s="366"/>
      <c r="B65" s="367"/>
      <c r="C65" s="68" t="s">
        <v>11</v>
      </c>
      <c r="D65" s="710" t="s">
        <v>2336</v>
      </c>
      <c r="E65" s="496" t="s">
        <v>2337</v>
      </c>
      <c r="F65" s="497">
        <v>3531</v>
      </c>
      <c r="G65" s="681" t="s">
        <v>11</v>
      </c>
      <c r="H65" s="219" t="s">
        <v>11</v>
      </c>
      <c r="I65" s="219" t="s">
        <v>11</v>
      </c>
      <c r="J65" s="369"/>
    </row>
    <row r="66" spans="1:10" s="209" customFormat="1" ht="21.75" x14ac:dyDescent="0.45">
      <c r="A66" s="366"/>
      <c r="B66" s="367"/>
      <c r="C66" s="68"/>
      <c r="D66" s="710" t="s">
        <v>2338</v>
      </c>
      <c r="E66" s="505" t="s">
        <v>2339</v>
      </c>
      <c r="F66" s="497">
        <v>3531</v>
      </c>
      <c r="G66" s="681" t="s">
        <v>11</v>
      </c>
      <c r="H66" s="219" t="s">
        <v>11</v>
      </c>
      <c r="I66" s="219" t="s">
        <v>11</v>
      </c>
      <c r="J66" s="369"/>
    </row>
    <row r="67" spans="1:10" s="209" customFormat="1" ht="21.75" x14ac:dyDescent="0.45">
      <c r="A67" s="366"/>
      <c r="B67" s="367"/>
      <c r="C67" s="68"/>
      <c r="D67" s="682" t="s">
        <v>2375</v>
      </c>
      <c r="E67" s="388" t="s">
        <v>1095</v>
      </c>
      <c r="F67" s="636">
        <v>3531</v>
      </c>
      <c r="G67" s="729"/>
      <c r="H67" s="210"/>
      <c r="I67" s="210"/>
      <c r="J67" s="369"/>
    </row>
    <row r="68" spans="1:10" s="209" customFormat="1" ht="21.75" x14ac:dyDescent="0.45">
      <c r="A68" s="366"/>
      <c r="B68" s="367"/>
      <c r="C68" s="68"/>
      <c r="D68" s="682" t="s">
        <v>2878</v>
      </c>
      <c r="E68" s="388" t="s">
        <v>2726</v>
      </c>
      <c r="F68" s="636">
        <v>36531</v>
      </c>
      <c r="G68" s="729"/>
      <c r="H68" s="210"/>
      <c r="I68" s="210"/>
      <c r="J68" s="369"/>
    </row>
    <row r="69" spans="1:10" s="209" customFormat="1" ht="21.75" x14ac:dyDescent="0.45">
      <c r="A69" s="366"/>
      <c r="B69" s="367"/>
      <c r="C69" s="68"/>
      <c r="D69" s="682" t="s">
        <v>2914</v>
      </c>
      <c r="E69" s="388" t="s">
        <v>2915</v>
      </c>
      <c r="F69" s="636">
        <v>909.5</v>
      </c>
      <c r="G69" s="729"/>
      <c r="H69" s="210"/>
      <c r="I69" s="210"/>
      <c r="J69" s="369"/>
    </row>
    <row r="70" spans="1:10" s="209" customFormat="1" ht="21.75" x14ac:dyDescent="0.45">
      <c r="A70" s="366"/>
      <c r="B70" s="367"/>
      <c r="C70" s="68"/>
      <c r="D70" s="682"/>
      <c r="E70" s="388"/>
      <c r="F70" s="636"/>
      <c r="G70" s="729"/>
      <c r="H70" s="210"/>
      <c r="I70" s="210"/>
      <c r="J70" s="369"/>
    </row>
    <row r="71" spans="1:10" x14ac:dyDescent="0.4">
      <c r="A71" s="68"/>
      <c r="B71" s="374"/>
      <c r="C71" s="68"/>
      <c r="D71" s="204"/>
      <c r="E71" s="692"/>
      <c r="F71" s="233"/>
      <c r="G71" s="711"/>
      <c r="H71" s="712"/>
      <c r="I71" s="104"/>
    </row>
    <row r="72" spans="1:10" s="209" customFormat="1" x14ac:dyDescent="0.4">
      <c r="A72" s="366">
        <v>10</v>
      </c>
      <c r="B72" s="367">
        <v>241722</v>
      </c>
      <c r="C72" s="366" t="s">
        <v>126</v>
      </c>
      <c r="D72" s="378" t="s">
        <v>11</v>
      </c>
      <c r="E72" s="693" t="s">
        <v>127</v>
      </c>
      <c r="F72" s="242">
        <v>21600</v>
      </c>
      <c r="G72" s="713"/>
      <c r="H72" s="714"/>
      <c r="I72" s="368"/>
      <c r="J72" s="369"/>
    </row>
    <row r="73" spans="1:10" s="209" customFormat="1" x14ac:dyDescent="0.4">
      <c r="A73" s="366"/>
      <c r="B73" s="367">
        <v>241834</v>
      </c>
      <c r="C73" s="366" t="s">
        <v>11</v>
      </c>
      <c r="D73" s="378" t="s">
        <v>11</v>
      </c>
      <c r="E73" s="693" t="s">
        <v>128</v>
      </c>
      <c r="F73" s="242">
        <v>5000</v>
      </c>
      <c r="G73" s="713"/>
      <c r="H73" s="714"/>
      <c r="I73" s="368"/>
      <c r="J73" s="369"/>
    </row>
    <row r="74" spans="1:10" s="209" customFormat="1" x14ac:dyDescent="0.4">
      <c r="A74" s="366"/>
      <c r="B74" s="367"/>
      <c r="C74" s="366"/>
      <c r="D74" s="378"/>
      <c r="E74" s="693"/>
      <c r="F74" s="242"/>
      <c r="G74" s="713"/>
      <c r="H74" s="714"/>
      <c r="I74" s="368"/>
      <c r="J74" s="369"/>
    </row>
    <row r="75" spans="1:10" s="209" customFormat="1" x14ac:dyDescent="0.4">
      <c r="A75" s="366">
        <v>11</v>
      </c>
      <c r="B75" s="366" t="s">
        <v>11</v>
      </c>
      <c r="C75" s="366" t="s">
        <v>110</v>
      </c>
      <c r="D75" s="378" t="s">
        <v>111</v>
      </c>
      <c r="E75" s="679" t="s">
        <v>224</v>
      </c>
      <c r="F75" s="308">
        <v>38860</v>
      </c>
      <c r="G75" s="722">
        <v>243370</v>
      </c>
      <c r="H75" s="721"/>
      <c r="I75" s="721" t="s">
        <v>11</v>
      </c>
      <c r="J75" s="369"/>
    </row>
    <row r="76" spans="1:10" s="209" customFormat="1" x14ac:dyDescent="0.4">
      <c r="A76" s="366"/>
      <c r="B76" s="366" t="s">
        <v>11</v>
      </c>
      <c r="C76" s="366" t="s">
        <v>11</v>
      </c>
      <c r="D76" s="378" t="s">
        <v>11</v>
      </c>
      <c r="E76" s="679" t="s">
        <v>327</v>
      </c>
      <c r="F76" s="308">
        <v>19680</v>
      </c>
      <c r="G76" s="721" t="s">
        <v>11</v>
      </c>
      <c r="H76" s="721" t="s">
        <v>11</v>
      </c>
      <c r="I76" s="721" t="s">
        <v>11</v>
      </c>
      <c r="J76" s="369"/>
    </row>
    <row r="77" spans="1:10" s="209" customFormat="1" x14ac:dyDescent="0.4">
      <c r="A77" s="366"/>
      <c r="B77" s="366" t="s">
        <v>11</v>
      </c>
      <c r="C77" s="366" t="s">
        <v>11</v>
      </c>
      <c r="D77" s="378" t="s">
        <v>11</v>
      </c>
      <c r="E77" s="679" t="s">
        <v>226</v>
      </c>
      <c r="F77" s="308">
        <v>63620</v>
      </c>
      <c r="G77" s="721" t="s">
        <v>11</v>
      </c>
      <c r="H77" s="721" t="s">
        <v>11</v>
      </c>
      <c r="I77" s="721" t="s">
        <v>11</v>
      </c>
      <c r="J77" s="369"/>
    </row>
    <row r="78" spans="1:10" s="209" customFormat="1" x14ac:dyDescent="0.4">
      <c r="A78" s="366"/>
      <c r="B78" s="366" t="s">
        <v>11</v>
      </c>
      <c r="C78" s="366" t="s">
        <v>11</v>
      </c>
      <c r="D78" s="378" t="s">
        <v>11</v>
      </c>
      <c r="E78" s="679" t="s">
        <v>2081</v>
      </c>
      <c r="F78" s="308">
        <v>73340</v>
      </c>
      <c r="G78" s="721" t="s">
        <v>11</v>
      </c>
      <c r="H78" s="721" t="s">
        <v>11</v>
      </c>
      <c r="I78" s="721" t="s">
        <v>11</v>
      </c>
      <c r="J78" s="369"/>
    </row>
    <row r="79" spans="1:10" s="209" customFormat="1" x14ac:dyDescent="0.4">
      <c r="A79" s="366"/>
      <c r="B79" s="366" t="s">
        <v>11</v>
      </c>
      <c r="C79" s="366" t="s">
        <v>11</v>
      </c>
      <c r="D79" s="378" t="s">
        <v>11</v>
      </c>
      <c r="E79" s="679" t="s">
        <v>225</v>
      </c>
      <c r="F79" s="308">
        <v>63820</v>
      </c>
      <c r="G79" s="721" t="s">
        <v>11</v>
      </c>
      <c r="H79" s="721" t="s">
        <v>11</v>
      </c>
      <c r="I79" s="721" t="s">
        <v>11</v>
      </c>
      <c r="J79" s="369"/>
    </row>
    <row r="80" spans="1:10" s="209" customFormat="1" x14ac:dyDescent="0.4">
      <c r="A80" s="366"/>
      <c r="B80" s="366" t="s">
        <v>11</v>
      </c>
      <c r="C80" s="366" t="s">
        <v>11</v>
      </c>
      <c r="D80" s="378" t="s">
        <v>11</v>
      </c>
      <c r="E80" s="679" t="s">
        <v>1119</v>
      </c>
      <c r="F80" s="308">
        <v>54260</v>
      </c>
      <c r="G80" s="721" t="s">
        <v>11</v>
      </c>
      <c r="H80" s="721" t="s">
        <v>11</v>
      </c>
      <c r="I80" s="721" t="s">
        <v>11</v>
      </c>
      <c r="J80" s="369"/>
    </row>
    <row r="81" spans="1:10" s="209" customFormat="1" x14ac:dyDescent="0.4">
      <c r="A81" s="366"/>
      <c r="B81" s="366" t="s">
        <v>11</v>
      </c>
      <c r="C81" s="366" t="s">
        <v>11</v>
      </c>
      <c r="D81" s="378" t="s">
        <v>11</v>
      </c>
      <c r="E81" s="679" t="s">
        <v>1120</v>
      </c>
      <c r="F81" s="308">
        <v>76280</v>
      </c>
      <c r="G81" s="721" t="s">
        <v>11</v>
      </c>
      <c r="H81" s="721" t="s">
        <v>11</v>
      </c>
      <c r="I81" s="721" t="s">
        <v>11</v>
      </c>
      <c r="J81" s="369"/>
    </row>
    <row r="82" spans="1:10" s="209" customFormat="1" x14ac:dyDescent="0.4">
      <c r="A82" s="366"/>
      <c r="B82" s="366" t="s">
        <v>11</v>
      </c>
      <c r="C82" s="366" t="s">
        <v>11</v>
      </c>
      <c r="D82" s="378" t="s">
        <v>11</v>
      </c>
      <c r="E82" s="679" t="s">
        <v>2080</v>
      </c>
      <c r="F82" s="308">
        <v>102140</v>
      </c>
      <c r="G82" s="721" t="s">
        <v>11</v>
      </c>
      <c r="H82" s="721" t="s">
        <v>11</v>
      </c>
      <c r="I82" s="721" t="s">
        <v>11</v>
      </c>
      <c r="J82" s="369"/>
    </row>
    <row r="83" spans="1:10" s="209" customFormat="1" x14ac:dyDescent="0.4">
      <c r="A83" s="366"/>
      <c r="B83" s="366" t="s">
        <v>11</v>
      </c>
      <c r="C83" s="366" t="s">
        <v>11</v>
      </c>
      <c r="D83" s="378" t="s">
        <v>11</v>
      </c>
      <c r="E83" s="679" t="s">
        <v>223</v>
      </c>
      <c r="F83" s="308">
        <v>49200</v>
      </c>
      <c r="G83" s="721" t="s">
        <v>11</v>
      </c>
      <c r="H83" s="721" t="s">
        <v>11</v>
      </c>
      <c r="I83" s="721" t="s">
        <v>11</v>
      </c>
      <c r="J83" s="369"/>
    </row>
    <row r="84" spans="1:10" s="209" customFormat="1" x14ac:dyDescent="0.4">
      <c r="A84" s="366"/>
      <c r="B84" s="366"/>
      <c r="C84" s="366"/>
      <c r="D84" s="378"/>
      <c r="E84" s="666" t="s">
        <v>2088</v>
      </c>
      <c r="F84" s="325"/>
      <c r="G84" s="705"/>
      <c r="H84" s="706"/>
      <c r="I84" s="376"/>
      <c r="J84" s="369"/>
    </row>
    <row r="85" spans="1:10" s="209" customFormat="1" x14ac:dyDescent="0.4">
      <c r="A85" s="366"/>
      <c r="B85" s="366"/>
      <c r="C85" s="366"/>
      <c r="D85" s="378"/>
      <c r="E85" s="666"/>
      <c r="F85" s="325"/>
      <c r="G85" s="715"/>
      <c r="H85" s="706"/>
      <c r="I85" s="376"/>
      <c r="J85" s="369"/>
    </row>
    <row r="86" spans="1:10" s="209" customFormat="1" x14ac:dyDescent="0.4">
      <c r="A86" s="366">
        <v>12</v>
      </c>
      <c r="B86" s="367">
        <v>243212</v>
      </c>
      <c r="C86" s="366" t="s">
        <v>601</v>
      </c>
      <c r="D86" s="378" t="s">
        <v>602</v>
      </c>
      <c r="E86" s="505" t="s">
        <v>603</v>
      </c>
      <c r="F86" s="308">
        <v>5660</v>
      </c>
      <c r="G86" s="716">
        <v>243209</v>
      </c>
      <c r="H86" s="699" t="s">
        <v>1262</v>
      </c>
      <c r="I86" s="309" t="s">
        <v>487</v>
      </c>
      <c r="J86" s="369">
        <f>F86</f>
        <v>5660</v>
      </c>
    </row>
    <row r="87" spans="1:10" s="209" customFormat="1" x14ac:dyDescent="0.4">
      <c r="A87" s="366"/>
      <c r="B87" s="366" t="s">
        <v>11</v>
      </c>
      <c r="C87" s="366" t="s">
        <v>11</v>
      </c>
      <c r="D87" s="378" t="s">
        <v>11</v>
      </c>
      <c r="E87" s="666" t="s">
        <v>2156</v>
      </c>
      <c r="F87" s="325">
        <v>130460</v>
      </c>
      <c r="G87" s="715"/>
      <c r="H87" s="706"/>
      <c r="I87" s="376"/>
      <c r="J87" s="369"/>
    </row>
    <row r="88" spans="1:10" s="209" customFormat="1" x14ac:dyDescent="0.4">
      <c r="A88" s="366"/>
      <c r="B88" s="366" t="s">
        <v>11</v>
      </c>
      <c r="C88" s="366" t="s">
        <v>11</v>
      </c>
      <c r="D88" s="378" t="s">
        <v>11</v>
      </c>
      <c r="E88" s="666"/>
      <c r="F88" s="325"/>
      <c r="G88" s="715"/>
      <c r="H88" s="706"/>
      <c r="I88" s="376"/>
      <c r="J88" s="369"/>
    </row>
    <row r="89" spans="1:10" x14ac:dyDescent="0.4">
      <c r="A89" s="68"/>
      <c r="B89" s="68" t="s">
        <v>11</v>
      </c>
      <c r="C89" s="68" t="s">
        <v>11</v>
      </c>
      <c r="D89" s="204" t="s">
        <v>11</v>
      </c>
      <c r="E89" s="692"/>
      <c r="F89" s="233"/>
      <c r="G89" s="711"/>
      <c r="H89" s="712"/>
      <c r="I89" s="104"/>
    </row>
    <row r="90" spans="1:10" s="209" customFormat="1" x14ac:dyDescent="0.4">
      <c r="A90" s="68">
        <v>13</v>
      </c>
      <c r="B90" s="374">
        <v>243168</v>
      </c>
      <c r="C90" s="395" t="s">
        <v>619</v>
      </c>
      <c r="D90" s="204" t="s">
        <v>22</v>
      </c>
      <c r="E90" s="717" t="s">
        <v>620</v>
      </c>
      <c r="F90" s="718">
        <v>42500</v>
      </c>
      <c r="G90" s="719">
        <v>243168</v>
      </c>
      <c r="H90" s="720" t="s">
        <v>625</v>
      </c>
      <c r="I90" s="678" t="s">
        <v>487</v>
      </c>
      <c r="J90" s="369">
        <f>F90+F91+F92+F93+F94+F95+F96+F97+F98+F99+F100+F101+F102+F103+F104+F105+F106+F107+F108+F109</f>
        <v>265700</v>
      </c>
    </row>
    <row r="91" spans="1:10" s="209" customFormat="1" x14ac:dyDescent="0.4">
      <c r="A91" s="366"/>
      <c r="B91" s="366"/>
      <c r="C91" s="366" t="s">
        <v>11</v>
      </c>
      <c r="D91" s="378" t="s">
        <v>11</v>
      </c>
      <c r="E91" s="717" t="s">
        <v>621</v>
      </c>
      <c r="F91" s="718">
        <v>17000</v>
      </c>
      <c r="G91" s="721" t="s">
        <v>11</v>
      </c>
      <c r="H91" s="721" t="s">
        <v>11</v>
      </c>
      <c r="I91" s="721" t="s">
        <v>11</v>
      </c>
      <c r="J91" s="369"/>
    </row>
    <row r="92" spans="1:10" s="209" customFormat="1" x14ac:dyDescent="0.4">
      <c r="A92" s="366"/>
      <c r="B92" s="366"/>
      <c r="C92" s="366" t="s">
        <v>11</v>
      </c>
      <c r="D92" s="378" t="s">
        <v>11</v>
      </c>
      <c r="E92" s="717" t="s">
        <v>622</v>
      </c>
      <c r="F92" s="718">
        <v>7100</v>
      </c>
      <c r="G92" s="721" t="s">
        <v>11</v>
      </c>
      <c r="H92" s="721" t="s">
        <v>11</v>
      </c>
      <c r="I92" s="721" t="s">
        <v>11</v>
      </c>
      <c r="J92" s="369"/>
    </row>
    <row r="93" spans="1:10" s="209" customFormat="1" x14ac:dyDescent="0.4">
      <c r="A93" s="366"/>
      <c r="B93" s="366"/>
      <c r="C93" s="366" t="s">
        <v>11</v>
      </c>
      <c r="D93" s="378" t="s">
        <v>11</v>
      </c>
      <c r="E93" s="717" t="s">
        <v>623</v>
      </c>
      <c r="F93" s="718">
        <v>12000</v>
      </c>
      <c r="G93" s="721" t="s">
        <v>11</v>
      </c>
      <c r="H93" s="721" t="s">
        <v>11</v>
      </c>
      <c r="I93" s="721" t="s">
        <v>11</v>
      </c>
      <c r="J93" s="369"/>
    </row>
    <row r="94" spans="1:10" s="209" customFormat="1" x14ac:dyDescent="0.4">
      <c r="A94" s="366"/>
      <c r="B94" s="366"/>
      <c r="C94" s="366" t="s">
        <v>11</v>
      </c>
      <c r="D94" s="378" t="s">
        <v>11</v>
      </c>
      <c r="E94" s="717" t="s">
        <v>624</v>
      </c>
      <c r="F94" s="718">
        <v>14500</v>
      </c>
      <c r="G94" s="721" t="s">
        <v>11</v>
      </c>
      <c r="H94" s="721" t="s">
        <v>11</v>
      </c>
      <c r="I94" s="721" t="s">
        <v>11</v>
      </c>
      <c r="J94" s="369"/>
    </row>
    <row r="95" spans="1:10" s="393" customFormat="1" x14ac:dyDescent="0.4">
      <c r="A95" s="210"/>
      <c r="B95" s="326">
        <v>243209</v>
      </c>
      <c r="C95" s="366" t="s">
        <v>11</v>
      </c>
      <c r="D95" s="378" t="s">
        <v>11</v>
      </c>
      <c r="E95" s="717" t="s">
        <v>833</v>
      </c>
      <c r="F95" s="718">
        <v>7000</v>
      </c>
      <c r="G95" s="722">
        <v>243217</v>
      </c>
      <c r="H95" s="721">
        <v>53044913</v>
      </c>
      <c r="I95" s="721" t="s">
        <v>11</v>
      </c>
      <c r="J95" s="668"/>
    </row>
    <row r="96" spans="1:10" s="393" customFormat="1" x14ac:dyDescent="0.4">
      <c r="A96" s="210"/>
      <c r="B96" s="326"/>
      <c r="C96" s="366" t="s">
        <v>11</v>
      </c>
      <c r="D96" s="378" t="s">
        <v>11</v>
      </c>
      <c r="E96" s="717" t="s">
        <v>834</v>
      </c>
      <c r="F96" s="718">
        <v>16000</v>
      </c>
      <c r="G96" s="721" t="s">
        <v>11</v>
      </c>
      <c r="H96" s="721" t="s">
        <v>11</v>
      </c>
      <c r="I96" s="721" t="s">
        <v>11</v>
      </c>
      <c r="J96" s="668"/>
    </row>
    <row r="97" spans="1:10" s="393" customFormat="1" x14ac:dyDescent="0.4">
      <c r="A97" s="210"/>
      <c r="B97" s="326"/>
      <c r="C97" s="366" t="s">
        <v>11</v>
      </c>
      <c r="D97" s="378" t="s">
        <v>11</v>
      </c>
      <c r="E97" s="717" t="s">
        <v>835</v>
      </c>
      <c r="F97" s="718">
        <v>13900</v>
      </c>
      <c r="G97" s="721" t="s">
        <v>11</v>
      </c>
      <c r="H97" s="721" t="s">
        <v>11</v>
      </c>
      <c r="I97" s="721" t="s">
        <v>11</v>
      </c>
      <c r="J97" s="668"/>
    </row>
    <row r="98" spans="1:10" s="393" customFormat="1" x14ac:dyDescent="0.4">
      <c r="A98" s="210"/>
      <c r="B98" s="326"/>
      <c r="C98" s="366" t="s">
        <v>11</v>
      </c>
      <c r="D98" s="378" t="s">
        <v>11</v>
      </c>
      <c r="E98" s="717" t="s">
        <v>837</v>
      </c>
      <c r="F98" s="718">
        <v>1500</v>
      </c>
      <c r="G98" s="721" t="s">
        <v>11</v>
      </c>
      <c r="H98" s="721" t="s">
        <v>11</v>
      </c>
      <c r="I98" s="721" t="s">
        <v>11</v>
      </c>
      <c r="J98" s="668"/>
    </row>
    <row r="99" spans="1:10" s="393" customFormat="1" x14ac:dyDescent="0.4">
      <c r="A99" s="210"/>
      <c r="B99" s="326"/>
      <c r="C99" s="366" t="s">
        <v>11</v>
      </c>
      <c r="D99" s="378" t="s">
        <v>11</v>
      </c>
      <c r="E99" s="717" t="s">
        <v>836</v>
      </c>
      <c r="F99" s="718">
        <v>2800</v>
      </c>
      <c r="G99" s="721" t="s">
        <v>11</v>
      </c>
      <c r="H99" s="721" t="s">
        <v>11</v>
      </c>
      <c r="I99" s="721" t="s">
        <v>11</v>
      </c>
      <c r="J99" s="668"/>
    </row>
    <row r="100" spans="1:10" s="393" customFormat="1" x14ac:dyDescent="0.4">
      <c r="A100" s="210"/>
      <c r="B100" s="326"/>
      <c r="C100" s="366" t="s">
        <v>11</v>
      </c>
      <c r="D100" s="378" t="s">
        <v>11</v>
      </c>
      <c r="E100" s="717" t="s">
        <v>838</v>
      </c>
      <c r="F100" s="718">
        <v>13900</v>
      </c>
      <c r="G100" s="721" t="s">
        <v>11</v>
      </c>
      <c r="H100" s="721" t="s">
        <v>11</v>
      </c>
      <c r="I100" s="721" t="s">
        <v>11</v>
      </c>
      <c r="J100" s="668"/>
    </row>
    <row r="101" spans="1:10" s="393" customFormat="1" x14ac:dyDescent="0.4">
      <c r="A101" s="210"/>
      <c r="B101" s="326"/>
      <c r="C101" s="366" t="s">
        <v>11</v>
      </c>
      <c r="D101" s="378" t="s">
        <v>11</v>
      </c>
      <c r="E101" s="717" t="s">
        <v>839</v>
      </c>
      <c r="F101" s="718">
        <v>37000</v>
      </c>
      <c r="G101" s="721" t="s">
        <v>11</v>
      </c>
      <c r="H101" s="721" t="s">
        <v>11</v>
      </c>
      <c r="I101" s="721" t="s">
        <v>11</v>
      </c>
      <c r="J101" s="668"/>
    </row>
    <row r="102" spans="1:10" s="263" customFormat="1" x14ac:dyDescent="0.4">
      <c r="A102" s="228"/>
      <c r="B102" s="261"/>
      <c r="C102" s="228" t="s">
        <v>11</v>
      </c>
      <c r="D102" s="104" t="s">
        <v>11</v>
      </c>
      <c r="E102" s="662" t="s">
        <v>1608</v>
      </c>
      <c r="F102" s="723">
        <v>13000</v>
      </c>
      <c r="G102" s="724">
        <v>243290</v>
      </c>
      <c r="H102" s="725">
        <v>53664357</v>
      </c>
      <c r="I102" s="725" t="s">
        <v>11</v>
      </c>
      <c r="J102" s="262"/>
    </row>
    <row r="103" spans="1:10" s="263" customFormat="1" x14ac:dyDescent="0.4">
      <c r="A103" s="228"/>
      <c r="B103" s="261"/>
      <c r="C103" s="228" t="s">
        <v>11</v>
      </c>
      <c r="D103" s="104" t="s">
        <v>11</v>
      </c>
      <c r="E103" s="662" t="s">
        <v>1629</v>
      </c>
      <c r="F103" s="723">
        <v>6000</v>
      </c>
      <c r="G103" s="721" t="s">
        <v>11</v>
      </c>
      <c r="H103" s="721" t="s">
        <v>11</v>
      </c>
      <c r="I103" s="721" t="s">
        <v>11</v>
      </c>
      <c r="J103" s="262"/>
    </row>
    <row r="104" spans="1:10" s="263" customFormat="1" x14ac:dyDescent="0.4">
      <c r="A104" s="228"/>
      <c r="B104" s="261"/>
      <c r="C104" s="228" t="s">
        <v>11</v>
      </c>
      <c r="D104" s="104" t="s">
        <v>11</v>
      </c>
      <c r="E104" s="662" t="s">
        <v>1997</v>
      </c>
      <c r="F104" s="723">
        <v>13000</v>
      </c>
      <c r="G104" s="721" t="s">
        <v>11</v>
      </c>
      <c r="H104" s="721" t="s">
        <v>11</v>
      </c>
      <c r="I104" s="721" t="s">
        <v>11</v>
      </c>
      <c r="J104" s="262"/>
    </row>
    <row r="105" spans="1:10" s="263" customFormat="1" x14ac:dyDescent="0.4">
      <c r="A105" s="228"/>
      <c r="B105" s="261"/>
      <c r="C105" s="228" t="s">
        <v>11</v>
      </c>
      <c r="D105" s="104" t="s">
        <v>11</v>
      </c>
      <c r="E105" s="662" t="s">
        <v>1998</v>
      </c>
      <c r="F105" s="723">
        <v>7500</v>
      </c>
      <c r="G105" s="721" t="s">
        <v>11</v>
      </c>
      <c r="H105" s="721" t="s">
        <v>11</v>
      </c>
      <c r="I105" s="721" t="s">
        <v>11</v>
      </c>
      <c r="J105" s="262"/>
    </row>
    <row r="106" spans="1:10" s="263" customFormat="1" x14ac:dyDescent="0.4">
      <c r="A106" s="228"/>
      <c r="B106" s="261">
        <v>243285</v>
      </c>
      <c r="C106" s="228" t="s">
        <v>11</v>
      </c>
      <c r="D106" s="104" t="s">
        <v>11</v>
      </c>
      <c r="E106" s="662" t="s">
        <v>2004</v>
      </c>
      <c r="F106" s="723">
        <v>13000</v>
      </c>
      <c r="G106" s="721" t="s">
        <v>11</v>
      </c>
      <c r="H106" s="721" t="s">
        <v>11</v>
      </c>
      <c r="I106" s="721" t="s">
        <v>11</v>
      </c>
      <c r="J106" s="262"/>
    </row>
    <row r="107" spans="1:10" s="263" customFormat="1" x14ac:dyDescent="0.4">
      <c r="A107" s="228"/>
      <c r="B107" s="261"/>
      <c r="C107" s="228" t="s">
        <v>11</v>
      </c>
      <c r="D107" s="104" t="s">
        <v>11</v>
      </c>
      <c r="E107" s="662" t="s">
        <v>2005</v>
      </c>
      <c r="F107" s="723">
        <v>7500</v>
      </c>
      <c r="G107" s="721" t="s">
        <v>11</v>
      </c>
      <c r="H107" s="721" t="s">
        <v>11</v>
      </c>
      <c r="I107" s="721" t="s">
        <v>11</v>
      </c>
      <c r="J107" s="262"/>
    </row>
    <row r="108" spans="1:10" s="263" customFormat="1" x14ac:dyDescent="0.4">
      <c r="A108" s="228"/>
      <c r="B108" s="261"/>
      <c r="C108" s="228" t="s">
        <v>11</v>
      </c>
      <c r="D108" s="104" t="s">
        <v>11</v>
      </c>
      <c r="E108" s="662" t="s">
        <v>2006</v>
      </c>
      <c r="F108" s="723">
        <v>7500</v>
      </c>
      <c r="G108" s="721" t="s">
        <v>11</v>
      </c>
      <c r="H108" s="721" t="s">
        <v>11</v>
      </c>
      <c r="I108" s="721" t="s">
        <v>11</v>
      </c>
      <c r="J108" s="262"/>
    </row>
    <row r="109" spans="1:10" s="263" customFormat="1" x14ac:dyDescent="0.4">
      <c r="A109" s="228"/>
      <c r="B109" s="261">
        <v>243301</v>
      </c>
      <c r="C109" s="228" t="s">
        <v>11</v>
      </c>
      <c r="D109" s="104" t="s">
        <v>11</v>
      </c>
      <c r="E109" s="662" t="s">
        <v>2218</v>
      </c>
      <c r="F109" s="723">
        <v>13000</v>
      </c>
      <c r="G109" s="722">
        <v>243306</v>
      </c>
      <c r="H109" s="721">
        <v>48846264</v>
      </c>
      <c r="I109" s="721" t="s">
        <v>11</v>
      </c>
      <c r="J109" s="262"/>
    </row>
    <row r="110" spans="1:10" s="263" customFormat="1" x14ac:dyDescent="0.4">
      <c r="A110" s="228"/>
      <c r="B110" s="261"/>
      <c r="C110" s="228"/>
      <c r="D110" s="104"/>
      <c r="E110" s="717" t="s">
        <v>2143</v>
      </c>
      <c r="F110" s="718">
        <v>7500</v>
      </c>
      <c r="G110" s="722">
        <v>243335</v>
      </c>
      <c r="H110" s="721">
        <v>49392756</v>
      </c>
      <c r="I110" s="721" t="s">
        <v>11</v>
      </c>
      <c r="J110" s="262"/>
    </row>
    <row r="111" spans="1:10" s="263" customFormat="1" x14ac:dyDescent="0.4">
      <c r="A111" s="228"/>
      <c r="B111" s="261"/>
      <c r="C111" s="228"/>
      <c r="D111" s="104"/>
      <c r="E111" s="726"/>
      <c r="F111" s="727"/>
      <c r="G111" s="728"/>
      <c r="H111" s="728"/>
      <c r="I111" s="728"/>
      <c r="J111" s="262"/>
    </row>
    <row r="112" spans="1:10" s="263" customFormat="1" x14ac:dyDescent="0.4">
      <c r="A112" s="228"/>
      <c r="B112" s="261"/>
      <c r="C112" s="228"/>
      <c r="D112" s="104"/>
      <c r="E112" s="726"/>
      <c r="F112" s="727"/>
      <c r="G112" s="728"/>
      <c r="H112" s="728"/>
      <c r="I112" s="728"/>
      <c r="J112" s="262"/>
    </row>
    <row r="113" spans="1:10" s="263" customFormat="1" x14ac:dyDescent="0.4">
      <c r="A113" s="228"/>
      <c r="B113" s="228"/>
      <c r="C113" s="228"/>
      <c r="D113" s="104"/>
      <c r="E113" s="726"/>
      <c r="F113" s="727"/>
      <c r="G113" s="728"/>
      <c r="H113" s="728"/>
      <c r="I113" s="728"/>
      <c r="J113" s="262"/>
    </row>
    <row r="114" spans="1:10" x14ac:dyDescent="0.4">
      <c r="A114" s="68">
        <v>14</v>
      </c>
      <c r="B114" s="374">
        <v>243168</v>
      </c>
      <c r="C114" s="395" t="s">
        <v>1731</v>
      </c>
      <c r="D114" s="204" t="s">
        <v>22</v>
      </c>
      <c r="E114" s="505" t="s">
        <v>626</v>
      </c>
      <c r="F114" s="308">
        <v>4066</v>
      </c>
      <c r="G114" s="217">
        <v>243168</v>
      </c>
      <c r="H114" s="219">
        <v>52024942</v>
      </c>
      <c r="I114" s="219" t="s">
        <v>487</v>
      </c>
      <c r="J114" s="203">
        <f>F114+F115+F116+F117+F118</f>
        <v>121712.5</v>
      </c>
    </row>
    <row r="115" spans="1:10" x14ac:dyDescent="0.4">
      <c r="A115" s="68"/>
      <c r="B115" s="68"/>
      <c r="C115" s="228" t="s">
        <v>11</v>
      </c>
      <c r="D115" s="104" t="s">
        <v>11</v>
      </c>
      <c r="E115" s="505" t="s">
        <v>627</v>
      </c>
      <c r="F115" s="308">
        <v>22042</v>
      </c>
      <c r="G115" s="219" t="s">
        <v>11</v>
      </c>
      <c r="H115" s="219" t="s">
        <v>11</v>
      </c>
      <c r="I115" s="219" t="s">
        <v>11</v>
      </c>
    </row>
    <row r="116" spans="1:10" s="263" customFormat="1" x14ac:dyDescent="0.4">
      <c r="A116" s="228"/>
      <c r="B116" s="228"/>
      <c r="C116" s="228" t="s">
        <v>11</v>
      </c>
      <c r="D116" s="104" t="s">
        <v>11</v>
      </c>
      <c r="E116" s="505" t="s">
        <v>1732</v>
      </c>
      <c r="F116" s="308">
        <v>12037.5</v>
      </c>
      <c r="G116" s="217">
        <v>243287</v>
      </c>
      <c r="H116" s="219">
        <v>53664335</v>
      </c>
      <c r="I116" s="219" t="s">
        <v>11</v>
      </c>
      <c r="J116" s="262"/>
    </row>
    <row r="117" spans="1:10" s="263" customFormat="1" x14ac:dyDescent="0.4">
      <c r="A117" s="228"/>
      <c r="B117" s="228"/>
      <c r="C117" s="228" t="s">
        <v>11</v>
      </c>
      <c r="D117" s="104" t="s">
        <v>11</v>
      </c>
      <c r="E117" s="505" t="s">
        <v>1996</v>
      </c>
      <c r="F117" s="308">
        <v>27927</v>
      </c>
      <c r="G117" s="219" t="s">
        <v>11</v>
      </c>
      <c r="H117" s="219" t="s">
        <v>11</v>
      </c>
      <c r="I117" s="219" t="s">
        <v>11</v>
      </c>
      <c r="J117" s="262"/>
    </row>
    <row r="118" spans="1:10" s="263" customFormat="1" x14ac:dyDescent="0.4">
      <c r="A118" s="228"/>
      <c r="B118" s="228"/>
      <c r="C118" s="228" t="s">
        <v>11</v>
      </c>
      <c r="D118" s="104" t="s">
        <v>11</v>
      </c>
      <c r="E118" s="505" t="s">
        <v>2001</v>
      </c>
      <c r="F118" s="308">
        <v>55640</v>
      </c>
      <c r="G118" s="219" t="s">
        <v>11</v>
      </c>
      <c r="H118" s="219" t="s">
        <v>11</v>
      </c>
      <c r="I118" s="219" t="s">
        <v>11</v>
      </c>
      <c r="J118" s="262"/>
    </row>
    <row r="119" spans="1:10" s="263" customFormat="1" x14ac:dyDescent="0.4">
      <c r="A119" s="228"/>
      <c r="B119" s="228"/>
      <c r="C119" s="228"/>
      <c r="D119" s="104"/>
      <c r="E119" s="666"/>
      <c r="F119" s="325"/>
      <c r="G119" s="729"/>
      <c r="H119" s="210"/>
      <c r="I119" s="210"/>
      <c r="J119" s="262"/>
    </row>
    <row r="120" spans="1:10" s="263" customFormat="1" x14ac:dyDescent="0.4">
      <c r="A120" s="228"/>
      <c r="B120" s="228"/>
      <c r="C120" s="228"/>
      <c r="D120" s="104"/>
      <c r="E120" s="666"/>
      <c r="F120" s="325"/>
      <c r="G120" s="729"/>
      <c r="H120" s="210"/>
      <c r="I120" s="210"/>
      <c r="J120" s="262"/>
    </row>
    <row r="121" spans="1:10" s="263" customFormat="1" x14ac:dyDescent="0.4">
      <c r="A121" s="228"/>
      <c r="B121" s="228"/>
      <c r="C121" s="228"/>
      <c r="D121" s="104"/>
      <c r="E121" s="666"/>
      <c r="F121" s="325"/>
      <c r="G121" s="729"/>
      <c r="H121" s="210"/>
      <c r="I121" s="210"/>
      <c r="J121" s="262"/>
    </row>
    <row r="122" spans="1:10" s="263" customFormat="1" x14ac:dyDescent="0.4">
      <c r="A122" s="228"/>
      <c r="B122" s="228"/>
      <c r="C122" s="228"/>
      <c r="D122" s="104"/>
      <c r="E122" s="692"/>
      <c r="F122" s="233"/>
      <c r="G122" s="515"/>
      <c r="H122" s="228"/>
      <c r="I122" s="228"/>
      <c r="J122" s="262"/>
    </row>
    <row r="123" spans="1:10" x14ac:dyDescent="0.4">
      <c r="A123" s="68">
        <v>15</v>
      </c>
      <c r="B123" s="374">
        <v>243168</v>
      </c>
      <c r="C123" s="395" t="s">
        <v>629</v>
      </c>
      <c r="D123" s="204" t="s">
        <v>22</v>
      </c>
      <c r="E123" s="679" t="s">
        <v>630</v>
      </c>
      <c r="F123" s="308">
        <v>287079.75</v>
      </c>
      <c r="G123" s="680">
        <v>243168</v>
      </c>
      <c r="H123" s="219">
        <v>52024945</v>
      </c>
      <c r="I123" s="219" t="s">
        <v>487</v>
      </c>
      <c r="J123" s="203">
        <f>F123</f>
        <v>287079.75</v>
      </c>
    </row>
    <row r="124" spans="1:10" s="263" customFormat="1" x14ac:dyDescent="0.4">
      <c r="A124" s="228"/>
      <c r="B124" s="228"/>
      <c r="C124" s="228"/>
      <c r="D124" s="104"/>
      <c r="E124" s="692"/>
      <c r="F124" s="233"/>
      <c r="G124" s="515"/>
      <c r="H124" s="228"/>
      <c r="I124" s="228"/>
      <c r="J124" s="262"/>
    </row>
    <row r="125" spans="1:10" x14ac:dyDescent="0.4">
      <c r="A125" s="68">
        <v>16</v>
      </c>
      <c r="B125" s="374">
        <v>243168</v>
      </c>
      <c r="C125" s="68" t="s">
        <v>634</v>
      </c>
      <c r="D125" s="204" t="s">
        <v>22</v>
      </c>
      <c r="E125" s="679" t="s">
        <v>635</v>
      </c>
      <c r="F125" s="308">
        <v>16188</v>
      </c>
      <c r="G125" s="698">
        <v>243168</v>
      </c>
      <c r="H125" s="699" t="s">
        <v>636</v>
      </c>
      <c r="I125" s="219" t="s">
        <v>487</v>
      </c>
      <c r="J125" s="203">
        <f>F125</f>
        <v>16188</v>
      </c>
    </row>
    <row r="126" spans="1:10" s="263" customFormat="1" x14ac:dyDescent="0.4">
      <c r="A126" s="228"/>
      <c r="B126" s="261"/>
      <c r="C126" s="228" t="s">
        <v>11</v>
      </c>
      <c r="D126" s="104" t="s">
        <v>11</v>
      </c>
      <c r="E126" s="666" t="s">
        <v>1114</v>
      </c>
      <c r="F126" s="325">
        <v>19376.5</v>
      </c>
      <c r="G126" s="705"/>
      <c r="H126" s="706"/>
      <c r="I126" s="210"/>
      <c r="J126" s="262"/>
    </row>
    <row r="127" spans="1:10" s="263" customFormat="1" x14ac:dyDescent="0.4">
      <c r="A127" s="228"/>
      <c r="B127" s="261"/>
      <c r="C127" s="228" t="s">
        <v>11</v>
      </c>
      <c r="D127" s="104" t="s">
        <v>11</v>
      </c>
      <c r="E127" s="666" t="s">
        <v>2057</v>
      </c>
      <c r="F127" s="325">
        <v>10842.2</v>
      </c>
      <c r="G127" s="705"/>
      <c r="H127" s="706"/>
      <c r="I127" s="210"/>
      <c r="J127" s="262"/>
    </row>
    <row r="128" spans="1:10" s="263" customFormat="1" x14ac:dyDescent="0.4">
      <c r="A128" s="228"/>
      <c r="B128" s="261"/>
      <c r="C128" s="228" t="s">
        <v>11</v>
      </c>
      <c r="D128" s="104" t="s">
        <v>11</v>
      </c>
      <c r="E128" s="669" t="s">
        <v>2374</v>
      </c>
      <c r="F128" s="259">
        <v>20159.599999999999</v>
      </c>
      <c r="G128" s="731">
        <v>243325</v>
      </c>
      <c r="H128" s="732" t="s">
        <v>2467</v>
      </c>
      <c r="I128" s="211" t="s">
        <v>487</v>
      </c>
      <c r="J128" s="262">
        <f>F128</f>
        <v>20159.599999999999</v>
      </c>
    </row>
    <row r="129" spans="1:10" s="263" customFormat="1" x14ac:dyDescent="0.4">
      <c r="A129" s="228"/>
      <c r="B129" s="261">
        <v>243348</v>
      </c>
      <c r="C129" s="228" t="s">
        <v>11</v>
      </c>
      <c r="D129" s="104" t="s">
        <v>11</v>
      </c>
      <c r="E129" s="666" t="s">
        <v>2717</v>
      </c>
      <c r="F129" s="325">
        <v>13297.4</v>
      </c>
      <c r="G129" s="705"/>
      <c r="H129" s="706"/>
      <c r="I129" s="210"/>
      <c r="J129" s="262"/>
    </row>
    <row r="130" spans="1:10" s="263" customFormat="1" x14ac:dyDescent="0.4">
      <c r="A130" s="228"/>
      <c r="B130" s="261"/>
      <c r="C130" s="228"/>
      <c r="D130" s="104"/>
      <c r="E130" s="666"/>
      <c r="F130" s="325"/>
      <c r="G130" s="705"/>
      <c r="H130" s="706"/>
      <c r="I130" s="210"/>
      <c r="J130" s="262"/>
    </row>
    <row r="131" spans="1:10" s="263" customFormat="1" x14ac:dyDescent="0.4">
      <c r="A131" s="228"/>
      <c r="B131" s="261"/>
      <c r="C131" s="228"/>
      <c r="D131" s="104"/>
      <c r="E131" s="666"/>
      <c r="F131" s="325"/>
      <c r="G131" s="705"/>
      <c r="H131" s="706"/>
      <c r="I131" s="210"/>
      <c r="J131" s="262"/>
    </row>
    <row r="132" spans="1:10" s="263" customFormat="1" x14ac:dyDescent="0.4">
      <c r="A132" s="228"/>
      <c r="B132" s="261"/>
      <c r="C132" s="228"/>
      <c r="D132" s="104"/>
      <c r="E132" s="666"/>
      <c r="F132" s="325"/>
      <c r="G132" s="705"/>
      <c r="H132" s="706"/>
      <c r="I132" s="210"/>
      <c r="J132" s="262"/>
    </row>
    <row r="133" spans="1:10" s="263" customFormat="1" x14ac:dyDescent="0.4">
      <c r="A133" s="228"/>
      <c r="B133" s="261"/>
      <c r="C133" s="228"/>
      <c r="D133" s="104"/>
      <c r="E133" s="692"/>
      <c r="F133" s="233"/>
      <c r="G133" s="730"/>
      <c r="H133" s="712"/>
      <c r="I133" s="228"/>
      <c r="J133" s="262"/>
    </row>
    <row r="134" spans="1:10" s="263" customFormat="1" x14ac:dyDescent="0.4">
      <c r="A134" s="228">
        <v>17</v>
      </c>
      <c r="B134" s="261">
        <v>243206</v>
      </c>
      <c r="C134" s="228" t="s">
        <v>764</v>
      </c>
      <c r="D134" s="104" t="s">
        <v>22</v>
      </c>
      <c r="E134" s="692" t="s">
        <v>762</v>
      </c>
      <c r="F134" s="233">
        <v>5985</v>
      </c>
      <c r="G134" s="730"/>
      <c r="H134" s="712"/>
      <c r="I134" s="228"/>
      <c r="J134" s="262"/>
    </row>
    <row r="135" spans="1:10" s="263" customFormat="1" x14ac:dyDescent="0.4">
      <c r="A135" s="228"/>
      <c r="B135" s="261"/>
      <c r="C135" s="228"/>
      <c r="D135" s="104"/>
      <c r="E135" s="692"/>
      <c r="F135" s="233"/>
      <c r="G135" s="730"/>
      <c r="H135" s="712"/>
      <c r="I135" s="228"/>
      <c r="J135" s="262"/>
    </row>
    <row r="136" spans="1:10" s="263" customFormat="1" x14ac:dyDescent="0.4">
      <c r="A136" s="228">
        <v>18</v>
      </c>
      <c r="B136" s="261">
        <v>243206</v>
      </c>
      <c r="C136" s="228" t="s">
        <v>763</v>
      </c>
      <c r="D136" s="104" t="s">
        <v>22</v>
      </c>
      <c r="E136" s="692" t="s">
        <v>765</v>
      </c>
      <c r="F136" s="233">
        <v>4725</v>
      </c>
      <c r="G136" s="730"/>
      <c r="H136" s="712"/>
      <c r="I136" s="228"/>
      <c r="J136" s="262"/>
    </row>
    <row r="137" spans="1:10" s="263" customFormat="1" x14ac:dyDescent="0.4">
      <c r="A137" s="228"/>
      <c r="B137" s="261"/>
      <c r="C137" s="228" t="s">
        <v>11</v>
      </c>
      <c r="D137" s="104" t="s">
        <v>11</v>
      </c>
      <c r="E137" s="692" t="s">
        <v>1115</v>
      </c>
      <c r="F137" s="233">
        <v>6300</v>
      </c>
      <c r="G137" s="730"/>
      <c r="H137" s="712"/>
      <c r="I137" s="228"/>
      <c r="J137" s="262"/>
    </row>
    <row r="138" spans="1:10" s="263" customFormat="1" x14ac:dyDescent="0.4">
      <c r="A138" s="228"/>
      <c r="B138" s="261"/>
      <c r="C138" s="228"/>
      <c r="D138" s="104"/>
      <c r="E138" s="692"/>
      <c r="F138" s="233"/>
      <c r="G138" s="730"/>
      <c r="H138" s="712"/>
      <c r="I138" s="228"/>
      <c r="J138" s="262"/>
    </row>
    <row r="139" spans="1:10" s="263" customFormat="1" x14ac:dyDescent="0.4">
      <c r="A139" s="228">
        <v>19</v>
      </c>
      <c r="B139" s="261">
        <v>243209</v>
      </c>
      <c r="C139" s="228" t="s">
        <v>846</v>
      </c>
      <c r="D139" s="104" t="s">
        <v>22</v>
      </c>
      <c r="E139" s="669" t="s">
        <v>847</v>
      </c>
      <c r="F139" s="259">
        <v>1520</v>
      </c>
      <c r="G139" s="731" t="s">
        <v>1259</v>
      </c>
      <c r="H139" s="732" t="s">
        <v>1260</v>
      </c>
      <c r="I139" s="211" t="s">
        <v>487</v>
      </c>
      <c r="J139" s="262">
        <f>F139</f>
        <v>1520</v>
      </c>
    </row>
    <row r="140" spans="1:10" s="263" customFormat="1" x14ac:dyDescent="0.4">
      <c r="A140" s="228"/>
      <c r="B140" s="261">
        <v>243244</v>
      </c>
      <c r="C140" s="228" t="s">
        <v>11</v>
      </c>
      <c r="D140" s="104" t="s">
        <v>11</v>
      </c>
      <c r="E140" s="692" t="s">
        <v>1274</v>
      </c>
      <c r="F140" s="233">
        <v>700</v>
      </c>
      <c r="G140" s="730"/>
      <c r="H140" s="712"/>
      <c r="I140" s="228"/>
      <c r="J140" s="262"/>
    </row>
    <row r="141" spans="1:10" s="263" customFormat="1" x14ac:dyDescent="0.4">
      <c r="A141" s="228"/>
      <c r="B141" s="261">
        <v>243262</v>
      </c>
      <c r="C141" s="228" t="s">
        <v>11</v>
      </c>
      <c r="D141" s="104" t="s">
        <v>11</v>
      </c>
      <c r="E141" s="669" t="s">
        <v>1427</v>
      </c>
      <c r="F141" s="259">
        <v>540</v>
      </c>
      <c r="G141" s="731">
        <v>243264</v>
      </c>
      <c r="H141" s="732" t="s">
        <v>1773</v>
      </c>
      <c r="I141" s="211" t="s">
        <v>487</v>
      </c>
      <c r="J141" s="262">
        <f>F141</f>
        <v>540</v>
      </c>
    </row>
    <row r="142" spans="1:10" s="263" customFormat="1" x14ac:dyDescent="0.4">
      <c r="A142" s="228"/>
      <c r="B142" s="261"/>
      <c r="C142" s="228"/>
      <c r="D142" s="104"/>
      <c r="E142" s="692"/>
      <c r="F142" s="233"/>
      <c r="G142" s="730"/>
      <c r="H142" s="712"/>
      <c r="I142" s="228"/>
      <c r="J142" s="262"/>
    </row>
    <row r="143" spans="1:10" s="263" customFormat="1" x14ac:dyDescent="0.4">
      <c r="A143" s="228">
        <v>20</v>
      </c>
      <c r="B143" s="261">
        <v>243214</v>
      </c>
      <c r="C143" s="228" t="s">
        <v>893</v>
      </c>
      <c r="D143" s="104" t="s">
        <v>22</v>
      </c>
      <c r="E143" s="669" t="s">
        <v>892</v>
      </c>
      <c r="F143" s="259">
        <v>5520</v>
      </c>
      <c r="G143" s="731">
        <v>243223</v>
      </c>
      <c r="H143" s="732" t="s">
        <v>1018</v>
      </c>
      <c r="I143" s="219" t="s">
        <v>487</v>
      </c>
      <c r="J143" s="262">
        <f>F143</f>
        <v>5520</v>
      </c>
    </row>
    <row r="144" spans="1:10" s="263" customFormat="1" x14ac:dyDescent="0.4">
      <c r="A144" s="228"/>
      <c r="B144" s="261"/>
      <c r="C144" s="228"/>
      <c r="D144" s="104"/>
      <c r="E144" s="692"/>
      <c r="F144" s="233"/>
      <c r="G144" s="730"/>
      <c r="H144" s="712"/>
      <c r="I144" s="228"/>
      <c r="J144" s="262"/>
    </row>
    <row r="145" spans="1:10" s="263" customFormat="1" x14ac:dyDescent="0.4">
      <c r="A145" s="228">
        <v>21</v>
      </c>
      <c r="B145" s="261">
        <v>243216</v>
      </c>
      <c r="C145" s="621" t="s">
        <v>907</v>
      </c>
      <c r="D145" s="104" t="s">
        <v>908</v>
      </c>
      <c r="E145" s="733" t="s">
        <v>909</v>
      </c>
      <c r="F145" s="231">
        <v>163630</v>
      </c>
      <c r="G145" s="734">
        <v>243262</v>
      </c>
      <c r="H145" s="735" t="s">
        <v>1767</v>
      </c>
      <c r="I145" s="230" t="s">
        <v>487</v>
      </c>
      <c r="J145" s="262">
        <f>F145+F146+F147+F148+F149</f>
        <v>691440</v>
      </c>
    </row>
    <row r="146" spans="1:10" s="263" customFormat="1" x14ac:dyDescent="0.4">
      <c r="A146" s="228"/>
      <c r="B146" s="261"/>
      <c r="C146" s="228" t="s">
        <v>11</v>
      </c>
      <c r="D146" s="104" t="s">
        <v>11</v>
      </c>
      <c r="E146" s="733" t="s">
        <v>1121</v>
      </c>
      <c r="F146" s="231">
        <v>160020</v>
      </c>
      <c r="G146" s="721" t="s">
        <v>11</v>
      </c>
      <c r="H146" s="721" t="s">
        <v>11</v>
      </c>
      <c r="I146" s="721" t="s">
        <v>11</v>
      </c>
      <c r="J146" s="262"/>
    </row>
    <row r="147" spans="1:10" s="263" customFormat="1" x14ac:dyDescent="0.4">
      <c r="A147" s="228"/>
      <c r="B147" s="261"/>
      <c r="C147" s="228" t="s">
        <v>11</v>
      </c>
      <c r="D147" s="104" t="s">
        <v>11</v>
      </c>
      <c r="E147" s="733" t="s">
        <v>1122</v>
      </c>
      <c r="F147" s="231">
        <v>146700</v>
      </c>
      <c r="G147" s="721" t="s">
        <v>11</v>
      </c>
      <c r="H147" s="721" t="s">
        <v>11</v>
      </c>
      <c r="I147" s="721" t="s">
        <v>11</v>
      </c>
      <c r="J147" s="262"/>
    </row>
    <row r="148" spans="1:10" s="263" customFormat="1" x14ac:dyDescent="0.4">
      <c r="A148" s="228"/>
      <c r="B148" s="261">
        <v>243286</v>
      </c>
      <c r="C148" s="228" t="s">
        <v>11</v>
      </c>
      <c r="D148" s="104" t="s">
        <v>11</v>
      </c>
      <c r="E148" s="733" t="s">
        <v>2053</v>
      </c>
      <c r="F148" s="231">
        <v>135710</v>
      </c>
      <c r="G148" s="722">
        <v>243298</v>
      </c>
      <c r="H148" s="721">
        <v>48846199</v>
      </c>
      <c r="I148" s="721" t="s">
        <v>11</v>
      </c>
      <c r="J148" s="262"/>
    </row>
    <row r="149" spans="1:10" s="263" customFormat="1" x14ac:dyDescent="0.4">
      <c r="A149" s="228"/>
      <c r="B149" s="261">
        <v>243307</v>
      </c>
      <c r="C149" s="228" t="s">
        <v>11</v>
      </c>
      <c r="D149" s="104" t="s">
        <v>11</v>
      </c>
      <c r="E149" s="240" t="s">
        <v>2265</v>
      </c>
      <c r="F149" s="231">
        <v>85380</v>
      </c>
      <c r="G149" s="722">
        <v>243322</v>
      </c>
      <c r="H149" s="721">
        <v>48846351</v>
      </c>
      <c r="I149" s="721" t="s">
        <v>487</v>
      </c>
      <c r="J149" s="262"/>
    </row>
    <row r="150" spans="1:10" s="263" customFormat="1" x14ac:dyDescent="0.4">
      <c r="A150" s="228"/>
      <c r="B150" s="261"/>
      <c r="C150" s="228"/>
      <c r="D150" s="104"/>
      <c r="E150" s="260" t="s">
        <v>2213</v>
      </c>
      <c r="F150" s="233">
        <v>50000</v>
      </c>
      <c r="G150" s="516"/>
      <c r="H150" s="516"/>
      <c r="I150" s="516"/>
      <c r="J150" s="262"/>
    </row>
    <row r="151" spans="1:10" s="263" customFormat="1" x14ac:dyDescent="0.4">
      <c r="A151" s="228"/>
      <c r="B151" s="261"/>
      <c r="C151" s="228"/>
      <c r="D151" s="104"/>
      <c r="E151" s="260"/>
      <c r="F151" s="233"/>
      <c r="G151" s="516"/>
      <c r="H151" s="516"/>
      <c r="I151" s="516"/>
      <c r="J151" s="262"/>
    </row>
    <row r="152" spans="1:10" s="263" customFormat="1" x14ac:dyDescent="0.4">
      <c r="A152" s="228">
        <v>22</v>
      </c>
      <c r="B152" s="261"/>
      <c r="C152" s="228" t="s">
        <v>2359</v>
      </c>
      <c r="D152" s="104" t="s">
        <v>11</v>
      </c>
      <c r="E152" s="260" t="s">
        <v>2153</v>
      </c>
      <c r="F152" s="233">
        <v>50000</v>
      </c>
      <c r="G152" s="516"/>
      <c r="H152" s="516"/>
      <c r="I152" s="516"/>
      <c r="J152" s="262"/>
    </row>
    <row r="153" spans="1:10" s="263" customFormat="1" x14ac:dyDescent="0.4">
      <c r="A153" s="228"/>
      <c r="B153" s="261"/>
      <c r="C153" s="228" t="s">
        <v>11</v>
      </c>
      <c r="D153" s="104" t="s">
        <v>11</v>
      </c>
      <c r="E153" s="260"/>
      <c r="F153" s="233"/>
      <c r="G153" s="516"/>
      <c r="H153" s="516"/>
      <c r="I153" s="516"/>
      <c r="J153" s="262"/>
    </row>
    <row r="154" spans="1:10" s="263" customFormat="1" x14ac:dyDescent="0.4">
      <c r="A154" s="228"/>
      <c r="B154" s="261"/>
      <c r="C154" s="228"/>
      <c r="D154" s="104"/>
      <c r="E154" s="260"/>
      <c r="F154" s="233"/>
      <c r="G154" s="516"/>
      <c r="H154" s="516"/>
      <c r="I154" s="516"/>
      <c r="J154" s="262"/>
    </row>
    <row r="155" spans="1:10" s="263" customFormat="1" x14ac:dyDescent="0.4">
      <c r="A155" s="228"/>
      <c r="B155" s="261"/>
      <c r="C155" s="228"/>
      <c r="D155" s="104"/>
      <c r="E155" s="692"/>
      <c r="F155" s="233"/>
      <c r="G155" s="730"/>
      <c r="H155" s="712"/>
      <c r="I155" s="228"/>
      <c r="J155" s="262"/>
    </row>
    <row r="156" spans="1:10" s="263" customFormat="1" x14ac:dyDescent="0.4">
      <c r="A156" s="228">
        <v>22</v>
      </c>
      <c r="B156" s="261">
        <v>243216</v>
      </c>
      <c r="C156" s="228" t="s">
        <v>910</v>
      </c>
      <c r="D156" s="104" t="s">
        <v>911</v>
      </c>
      <c r="E156" s="733" t="s">
        <v>912</v>
      </c>
      <c r="F156" s="231">
        <v>40840</v>
      </c>
      <c r="G156" s="734">
        <v>243276</v>
      </c>
      <c r="H156" s="735" t="s">
        <v>1941</v>
      </c>
      <c r="I156" s="230" t="s">
        <v>487</v>
      </c>
      <c r="J156" s="262">
        <f>F156+F157+F158+F159+F160+F161+F162</f>
        <v>167670</v>
      </c>
    </row>
    <row r="157" spans="1:10" s="263" customFormat="1" x14ac:dyDescent="0.4">
      <c r="A157" s="228"/>
      <c r="B157" s="261"/>
      <c r="C157" s="68" t="s">
        <v>11</v>
      </c>
      <c r="D157" s="204" t="s">
        <v>11</v>
      </c>
      <c r="E157" s="733" t="s">
        <v>913</v>
      </c>
      <c r="F157" s="231">
        <v>56880</v>
      </c>
      <c r="G157" s="721" t="s">
        <v>11</v>
      </c>
      <c r="H157" s="721" t="s">
        <v>11</v>
      </c>
      <c r="I157" s="721" t="s">
        <v>11</v>
      </c>
      <c r="J157" s="262"/>
    </row>
    <row r="158" spans="1:10" s="263" customFormat="1" x14ac:dyDescent="0.4">
      <c r="A158" s="228"/>
      <c r="B158" s="261"/>
      <c r="C158" s="68" t="s">
        <v>11</v>
      </c>
      <c r="D158" s="204" t="s">
        <v>11</v>
      </c>
      <c r="E158" s="733" t="s">
        <v>1655</v>
      </c>
      <c r="F158" s="231">
        <v>1930</v>
      </c>
      <c r="G158" s="721" t="s">
        <v>11</v>
      </c>
      <c r="H158" s="721" t="s">
        <v>11</v>
      </c>
      <c r="I158" s="721" t="s">
        <v>11</v>
      </c>
      <c r="J158" s="262"/>
    </row>
    <row r="159" spans="1:10" s="263" customFormat="1" x14ac:dyDescent="0.4">
      <c r="A159" s="228"/>
      <c r="B159" s="261"/>
      <c r="C159" s="68" t="s">
        <v>11</v>
      </c>
      <c r="D159" s="204" t="s">
        <v>11</v>
      </c>
      <c r="E159" s="733" t="s">
        <v>1659</v>
      </c>
      <c r="F159" s="231">
        <v>130</v>
      </c>
      <c r="G159" s="721" t="s">
        <v>11</v>
      </c>
      <c r="H159" s="721" t="s">
        <v>11</v>
      </c>
      <c r="I159" s="721" t="s">
        <v>11</v>
      </c>
      <c r="J159" s="262"/>
    </row>
    <row r="160" spans="1:10" s="263" customFormat="1" x14ac:dyDescent="0.4">
      <c r="A160" s="228"/>
      <c r="B160" s="261"/>
      <c r="C160" s="68" t="s">
        <v>11</v>
      </c>
      <c r="D160" s="204" t="s">
        <v>11</v>
      </c>
      <c r="E160" s="733" t="s">
        <v>1660</v>
      </c>
      <c r="F160" s="231">
        <v>3730</v>
      </c>
      <c r="G160" s="721" t="s">
        <v>11</v>
      </c>
      <c r="H160" s="721" t="s">
        <v>11</v>
      </c>
      <c r="I160" s="721" t="s">
        <v>11</v>
      </c>
      <c r="J160" s="262"/>
    </row>
    <row r="161" spans="1:10" s="263" customFormat="1" x14ac:dyDescent="0.4">
      <c r="A161" s="228"/>
      <c r="B161" s="261"/>
      <c r="C161" s="68" t="s">
        <v>11</v>
      </c>
      <c r="D161" s="204" t="s">
        <v>11</v>
      </c>
      <c r="E161" s="733" t="s">
        <v>1665</v>
      </c>
      <c r="F161" s="231">
        <v>37840</v>
      </c>
      <c r="G161" s="721" t="s">
        <v>11</v>
      </c>
      <c r="H161" s="721" t="s">
        <v>11</v>
      </c>
      <c r="I161" s="721" t="s">
        <v>11</v>
      </c>
      <c r="J161" s="262"/>
    </row>
    <row r="162" spans="1:10" s="263" customFormat="1" x14ac:dyDescent="0.4">
      <c r="A162" s="228"/>
      <c r="B162" s="261"/>
      <c r="C162" s="68" t="s">
        <v>11</v>
      </c>
      <c r="D162" s="204" t="s">
        <v>11</v>
      </c>
      <c r="E162" s="733" t="s">
        <v>1666</v>
      </c>
      <c r="F162" s="231">
        <v>26320</v>
      </c>
      <c r="G162" s="721" t="s">
        <v>11</v>
      </c>
      <c r="H162" s="721" t="s">
        <v>11</v>
      </c>
      <c r="I162" s="721" t="s">
        <v>11</v>
      </c>
      <c r="J162" s="262"/>
    </row>
    <row r="163" spans="1:10" s="263" customFormat="1" x14ac:dyDescent="0.4">
      <c r="A163" s="228"/>
      <c r="B163" s="261">
        <v>243286</v>
      </c>
      <c r="C163" s="68" t="s">
        <v>11</v>
      </c>
      <c r="D163" s="204" t="s">
        <v>11</v>
      </c>
      <c r="E163" s="692" t="s">
        <v>2052</v>
      </c>
      <c r="F163" s="233">
        <v>22640</v>
      </c>
      <c r="G163" s="730"/>
      <c r="H163" s="712"/>
      <c r="I163" s="228"/>
      <c r="J163" s="262"/>
    </row>
    <row r="164" spans="1:10" s="263" customFormat="1" x14ac:dyDescent="0.4">
      <c r="A164" s="228"/>
      <c r="B164" s="261"/>
      <c r="C164" s="68"/>
      <c r="D164" s="204"/>
      <c r="E164" s="692"/>
      <c r="F164" s="233"/>
      <c r="G164" s="730"/>
      <c r="H164" s="712"/>
      <c r="I164" s="228"/>
      <c r="J164" s="262"/>
    </row>
    <row r="165" spans="1:10" s="263" customFormat="1" x14ac:dyDescent="0.4">
      <c r="A165" s="228">
        <v>23</v>
      </c>
      <c r="B165" s="261">
        <v>243231</v>
      </c>
      <c r="C165" s="228" t="s">
        <v>1116</v>
      </c>
      <c r="D165" s="104" t="s">
        <v>1117</v>
      </c>
      <c r="E165" s="692" t="s">
        <v>1118</v>
      </c>
      <c r="F165" s="233">
        <v>6615</v>
      </c>
      <c r="G165" s="730"/>
      <c r="H165" s="712"/>
      <c r="I165" s="228"/>
      <c r="J165" s="262"/>
    </row>
    <row r="166" spans="1:10" s="263" customFormat="1" x14ac:dyDescent="0.4">
      <c r="A166" s="228"/>
      <c r="B166" s="261"/>
      <c r="C166" s="228"/>
      <c r="D166" s="104"/>
      <c r="E166" s="692"/>
      <c r="F166" s="233"/>
      <c r="G166" s="730"/>
      <c r="H166" s="712"/>
      <c r="I166" s="228"/>
      <c r="J166" s="262"/>
    </row>
    <row r="167" spans="1:10" s="263" customFormat="1" x14ac:dyDescent="0.4">
      <c r="A167" s="228">
        <v>24</v>
      </c>
      <c r="B167" s="261">
        <v>243243</v>
      </c>
      <c r="C167" s="228" t="s">
        <v>1241</v>
      </c>
      <c r="D167" s="104" t="s">
        <v>1242</v>
      </c>
      <c r="E167" s="669" t="s">
        <v>1243</v>
      </c>
      <c r="F167" s="259">
        <v>39550</v>
      </c>
      <c r="G167" s="731">
        <v>243244</v>
      </c>
      <c r="H167" s="732" t="s">
        <v>1294</v>
      </c>
      <c r="I167" s="211" t="s">
        <v>487</v>
      </c>
      <c r="J167" s="262">
        <f>F167</f>
        <v>39550</v>
      </c>
    </row>
    <row r="168" spans="1:10" s="263" customFormat="1" x14ac:dyDescent="0.4">
      <c r="A168" s="228"/>
      <c r="B168" s="261"/>
      <c r="C168" s="228"/>
      <c r="D168" s="104"/>
      <c r="E168" s="692"/>
      <c r="F168" s="233"/>
      <c r="G168" s="730"/>
      <c r="H168" s="712"/>
      <c r="I168" s="210"/>
      <c r="J168" s="262"/>
    </row>
    <row r="169" spans="1:10" s="263" customFormat="1" x14ac:dyDescent="0.4">
      <c r="A169" s="228">
        <v>25</v>
      </c>
      <c r="B169" s="261">
        <v>242894</v>
      </c>
      <c r="C169" s="228" t="s">
        <v>1418</v>
      </c>
      <c r="D169" s="104" t="s">
        <v>1419</v>
      </c>
      <c r="E169" s="669" t="s">
        <v>1420</v>
      </c>
      <c r="F169" s="259">
        <v>10800</v>
      </c>
      <c r="G169" s="731">
        <v>243259</v>
      </c>
      <c r="H169" s="732" t="s">
        <v>1746</v>
      </c>
      <c r="I169" s="211" t="s">
        <v>487</v>
      </c>
      <c r="J169" s="262">
        <f>F169</f>
        <v>10800</v>
      </c>
    </row>
    <row r="170" spans="1:10" s="263" customFormat="1" x14ac:dyDescent="0.4">
      <c r="A170" s="228"/>
      <c r="B170" s="261"/>
      <c r="C170" s="228"/>
      <c r="D170" s="104"/>
      <c r="E170" s="692"/>
      <c r="F170" s="233"/>
      <c r="G170" s="730"/>
      <c r="H170" s="712"/>
      <c r="I170" s="228"/>
      <c r="J170" s="262"/>
    </row>
    <row r="171" spans="1:10" s="263" customFormat="1" x14ac:dyDescent="0.4">
      <c r="A171" s="228">
        <v>26</v>
      </c>
      <c r="B171" s="261">
        <v>243270</v>
      </c>
      <c r="C171" s="228" t="s">
        <v>1661</v>
      </c>
      <c r="D171" s="104" t="s">
        <v>1662</v>
      </c>
      <c r="E171" s="692" t="s">
        <v>1663</v>
      </c>
      <c r="F171" s="233">
        <v>3240</v>
      </c>
      <c r="G171" s="730"/>
      <c r="H171" s="712"/>
      <c r="I171" s="228"/>
      <c r="J171" s="262"/>
    </row>
    <row r="172" spans="1:10" s="263" customFormat="1" x14ac:dyDescent="0.4">
      <c r="A172" s="228"/>
      <c r="B172" s="261"/>
      <c r="C172" s="68" t="s">
        <v>11</v>
      </c>
      <c r="D172" s="204" t="s">
        <v>11</v>
      </c>
      <c r="E172" s="692" t="s">
        <v>1664</v>
      </c>
      <c r="F172" s="233">
        <v>2220</v>
      </c>
      <c r="G172" s="730"/>
      <c r="H172" s="712"/>
      <c r="I172" s="228"/>
      <c r="J172" s="262"/>
    </row>
    <row r="173" spans="1:10" s="263" customFormat="1" x14ac:dyDescent="0.4">
      <c r="A173" s="228"/>
      <c r="B173" s="261"/>
      <c r="C173" s="68" t="s">
        <v>11</v>
      </c>
      <c r="D173" s="204" t="s">
        <v>11</v>
      </c>
      <c r="E173" s="692"/>
      <c r="F173" s="233"/>
      <c r="G173" s="730"/>
      <c r="H173" s="712"/>
      <c r="I173" s="228"/>
      <c r="J173" s="262"/>
    </row>
    <row r="174" spans="1:10" s="263" customFormat="1" x14ac:dyDescent="0.4">
      <c r="A174" s="228"/>
      <c r="B174" s="261"/>
      <c r="C174" s="68" t="s">
        <v>11</v>
      </c>
      <c r="D174" s="204" t="s">
        <v>11</v>
      </c>
      <c r="E174" s="692"/>
      <c r="F174" s="233"/>
      <c r="G174" s="730"/>
      <c r="H174" s="712"/>
      <c r="I174" s="228"/>
      <c r="J174" s="262"/>
    </row>
    <row r="175" spans="1:10" s="263" customFormat="1" x14ac:dyDescent="0.4">
      <c r="A175" s="228"/>
      <c r="B175" s="261"/>
      <c r="C175" s="228"/>
      <c r="D175" s="104"/>
      <c r="E175" s="692"/>
      <c r="F175" s="233"/>
      <c r="G175" s="730"/>
      <c r="H175" s="712"/>
      <c r="I175" s="228"/>
      <c r="J175" s="262"/>
    </row>
    <row r="176" spans="1:10" s="263" customFormat="1" x14ac:dyDescent="0.4">
      <c r="A176" s="228">
        <v>27</v>
      </c>
      <c r="B176" s="261">
        <v>243270</v>
      </c>
      <c r="C176" s="228" t="s">
        <v>1673</v>
      </c>
      <c r="D176" s="104" t="s">
        <v>1662</v>
      </c>
      <c r="E176" s="733" t="s">
        <v>1674</v>
      </c>
      <c r="F176" s="231">
        <v>22450</v>
      </c>
      <c r="G176" s="734">
        <v>243276</v>
      </c>
      <c r="H176" s="735" t="s">
        <v>1940</v>
      </c>
      <c r="I176" s="230" t="s">
        <v>487</v>
      </c>
      <c r="J176" s="262">
        <f>F176</f>
        <v>22450</v>
      </c>
    </row>
    <row r="177" spans="1:10" s="263" customFormat="1" x14ac:dyDescent="0.4">
      <c r="A177" s="228"/>
      <c r="B177" s="261"/>
      <c r="C177" s="228"/>
      <c r="D177" s="104"/>
      <c r="E177" s="692"/>
      <c r="F177" s="233"/>
      <c r="G177" s="730"/>
      <c r="H177" s="712"/>
      <c r="I177" s="228"/>
      <c r="J177" s="262"/>
    </row>
    <row r="178" spans="1:10" s="263" customFormat="1" x14ac:dyDescent="0.4">
      <c r="A178" s="228">
        <v>28</v>
      </c>
      <c r="B178" s="261">
        <v>243276</v>
      </c>
      <c r="C178" s="228" t="s">
        <v>2656</v>
      </c>
      <c r="D178" s="104" t="s">
        <v>1662</v>
      </c>
      <c r="E178" s="679" t="s">
        <v>1944</v>
      </c>
      <c r="F178" s="308">
        <v>11000</v>
      </c>
      <c r="G178" s="698">
        <v>243276</v>
      </c>
      <c r="H178" s="699" t="s">
        <v>1945</v>
      </c>
      <c r="I178" s="219" t="s">
        <v>487</v>
      </c>
      <c r="J178" s="262">
        <f>F178</f>
        <v>11000</v>
      </c>
    </row>
    <row r="179" spans="1:10" s="263" customFormat="1" x14ac:dyDescent="0.4">
      <c r="A179" s="228"/>
      <c r="B179" s="261">
        <v>243339</v>
      </c>
      <c r="C179" s="68" t="s">
        <v>11</v>
      </c>
      <c r="D179" s="204" t="s">
        <v>11</v>
      </c>
      <c r="E179" s="666" t="s">
        <v>2657</v>
      </c>
      <c r="F179" s="325">
        <v>540</v>
      </c>
      <c r="G179" s="705"/>
      <c r="H179" s="706"/>
      <c r="I179" s="210"/>
      <c r="J179" s="262"/>
    </row>
    <row r="180" spans="1:10" s="263" customFormat="1" x14ac:dyDescent="0.4">
      <c r="A180" s="228"/>
      <c r="B180" s="261"/>
      <c r="C180" s="68" t="s">
        <v>11</v>
      </c>
      <c r="D180" s="204" t="s">
        <v>11</v>
      </c>
      <c r="E180" s="666" t="s">
        <v>2658</v>
      </c>
      <c r="F180" s="325">
        <v>960</v>
      </c>
      <c r="G180" s="705"/>
      <c r="H180" s="706"/>
      <c r="I180" s="210"/>
      <c r="J180" s="262"/>
    </row>
    <row r="181" spans="1:10" s="263" customFormat="1" x14ac:dyDescent="0.4">
      <c r="A181" s="228"/>
      <c r="B181" s="261"/>
      <c r="C181" s="228"/>
      <c r="D181" s="104"/>
      <c r="E181" s="666"/>
      <c r="F181" s="325"/>
      <c r="G181" s="705"/>
      <c r="H181" s="706"/>
      <c r="I181" s="210"/>
      <c r="J181" s="262"/>
    </row>
    <row r="182" spans="1:10" s="263" customFormat="1" x14ac:dyDescent="0.4">
      <c r="A182" s="228"/>
      <c r="B182" s="261"/>
      <c r="C182" s="228"/>
      <c r="D182" s="104"/>
      <c r="E182" s="692"/>
      <c r="F182" s="233"/>
      <c r="G182" s="730"/>
      <c r="H182" s="712"/>
      <c r="I182" s="228"/>
      <c r="J182" s="262"/>
    </row>
    <row r="183" spans="1:10" s="263" customFormat="1" x14ac:dyDescent="0.4">
      <c r="A183" s="228">
        <v>29</v>
      </c>
      <c r="B183" s="261">
        <v>243285</v>
      </c>
      <c r="C183" s="228" t="s">
        <v>2002</v>
      </c>
      <c r="D183" s="104" t="s">
        <v>1662</v>
      </c>
      <c r="E183" s="692" t="s">
        <v>2003</v>
      </c>
      <c r="F183" s="233">
        <v>28500</v>
      </c>
      <c r="G183" s="730"/>
      <c r="H183" s="712"/>
      <c r="I183" s="228"/>
      <c r="J183" s="262"/>
    </row>
    <row r="184" spans="1:10" s="263" customFormat="1" x14ac:dyDescent="0.4">
      <c r="A184" s="228"/>
      <c r="B184" s="261"/>
      <c r="C184" s="228"/>
      <c r="D184" s="104"/>
      <c r="E184" s="692"/>
      <c r="F184" s="233"/>
      <c r="G184" s="730"/>
      <c r="H184" s="712"/>
      <c r="I184" s="228"/>
      <c r="J184" s="262"/>
    </row>
    <row r="185" spans="1:10" s="263" customFormat="1" x14ac:dyDescent="0.4">
      <c r="A185" s="228">
        <v>30</v>
      </c>
      <c r="B185" s="261">
        <v>243285</v>
      </c>
      <c r="C185" s="228" t="s">
        <v>2014</v>
      </c>
      <c r="D185" s="104" t="s">
        <v>2016</v>
      </c>
      <c r="E185" s="733" t="s">
        <v>2015</v>
      </c>
      <c r="F185" s="231">
        <v>15000</v>
      </c>
      <c r="G185" s="734">
        <v>243285</v>
      </c>
      <c r="H185" s="735" t="s">
        <v>2058</v>
      </c>
      <c r="I185" s="230" t="s">
        <v>487</v>
      </c>
      <c r="J185" s="262">
        <f>F185+F186</f>
        <v>30000</v>
      </c>
    </row>
    <row r="186" spans="1:10" s="263" customFormat="1" x14ac:dyDescent="0.4">
      <c r="A186" s="228"/>
      <c r="B186" s="261">
        <v>243325</v>
      </c>
      <c r="C186" s="68" t="s">
        <v>11</v>
      </c>
      <c r="D186" s="104" t="s">
        <v>2394</v>
      </c>
      <c r="E186" s="733" t="s">
        <v>2393</v>
      </c>
      <c r="F186" s="231">
        <v>15000</v>
      </c>
      <c r="G186" s="734">
        <v>243325</v>
      </c>
      <c r="H186" s="735" t="s">
        <v>2469</v>
      </c>
      <c r="I186" s="230" t="s">
        <v>487</v>
      </c>
      <c r="J186" s="262"/>
    </row>
    <row r="187" spans="1:10" s="263" customFormat="1" x14ac:dyDescent="0.4">
      <c r="A187" s="228"/>
      <c r="B187" s="261"/>
      <c r="C187" s="68" t="s">
        <v>11</v>
      </c>
      <c r="D187" s="104" t="s">
        <v>3018</v>
      </c>
      <c r="E187" s="733" t="s">
        <v>3019</v>
      </c>
      <c r="F187" s="231">
        <v>15000</v>
      </c>
      <c r="G187" s="734"/>
      <c r="H187" s="735"/>
      <c r="I187" s="230" t="s">
        <v>487</v>
      </c>
      <c r="J187" s="262"/>
    </row>
    <row r="188" spans="1:10" s="263" customFormat="1" x14ac:dyDescent="0.4">
      <c r="A188" s="228"/>
      <c r="B188" s="261"/>
      <c r="C188" s="68"/>
      <c r="D188" s="204"/>
      <c r="E188" s="692"/>
      <c r="F188" s="233"/>
      <c r="G188" s="730"/>
      <c r="H188" s="712"/>
      <c r="I188" s="228"/>
      <c r="J188" s="262"/>
    </row>
    <row r="189" spans="1:10" s="263" customFormat="1" x14ac:dyDescent="0.4">
      <c r="A189" s="260">
        <v>31</v>
      </c>
      <c r="B189" s="261">
        <v>243341</v>
      </c>
      <c r="C189" s="68" t="s">
        <v>2680</v>
      </c>
      <c r="D189" s="204" t="s">
        <v>2682</v>
      </c>
      <c r="E189" s="692" t="s">
        <v>2681</v>
      </c>
      <c r="F189" s="233">
        <v>99403</v>
      </c>
      <c r="G189" s="730"/>
      <c r="H189" s="712"/>
      <c r="I189" s="228"/>
      <c r="J189" s="262"/>
    </row>
    <row r="190" spans="1:10" s="263" customFormat="1" x14ac:dyDescent="0.4">
      <c r="A190" s="228"/>
      <c r="B190" s="261"/>
      <c r="C190" s="68"/>
      <c r="D190" s="204"/>
      <c r="E190" s="692"/>
      <c r="F190" s="233"/>
      <c r="G190" s="730"/>
      <c r="H190" s="712"/>
      <c r="I190" s="228"/>
      <c r="J190" s="262"/>
    </row>
    <row r="191" spans="1:10" s="263" customFormat="1" x14ac:dyDescent="0.4">
      <c r="A191" s="228">
        <v>32</v>
      </c>
      <c r="B191" s="261">
        <v>243342</v>
      </c>
      <c r="C191" s="68" t="s">
        <v>2683</v>
      </c>
      <c r="D191" s="204" t="s">
        <v>2684</v>
      </c>
      <c r="E191" s="692" t="s">
        <v>2685</v>
      </c>
      <c r="F191" s="233">
        <v>109100</v>
      </c>
      <c r="G191" s="730"/>
      <c r="H191" s="712"/>
      <c r="I191" s="228"/>
      <c r="J191" s="262"/>
    </row>
    <row r="192" spans="1:10" s="263" customFormat="1" x14ac:dyDescent="0.4">
      <c r="A192" s="228"/>
      <c r="B192" s="261"/>
      <c r="C192" s="68"/>
      <c r="D192" s="204"/>
      <c r="E192" s="692" t="s">
        <v>2686</v>
      </c>
      <c r="F192" s="233">
        <v>48450</v>
      </c>
      <c r="G192" s="730"/>
      <c r="H192" s="712"/>
      <c r="I192" s="228"/>
      <c r="J192" s="262"/>
    </row>
    <row r="193" spans="1:12" s="263" customFormat="1" x14ac:dyDescent="0.4">
      <c r="A193" s="228"/>
      <c r="B193" s="261"/>
      <c r="C193" s="68"/>
      <c r="D193" s="204"/>
      <c r="E193" s="692" t="s">
        <v>2687</v>
      </c>
      <c r="F193" s="233">
        <v>23350</v>
      </c>
      <c r="G193" s="730"/>
      <c r="H193" s="712"/>
      <c r="I193" s="228"/>
      <c r="J193" s="262"/>
    </row>
    <row r="194" spans="1:12" s="263" customFormat="1" x14ac:dyDescent="0.4">
      <c r="A194" s="228"/>
      <c r="B194" s="261"/>
      <c r="C194" s="68"/>
      <c r="D194" s="204"/>
      <c r="E194" s="692" t="s">
        <v>606</v>
      </c>
      <c r="F194" s="233">
        <v>9000</v>
      </c>
      <c r="G194" s="730"/>
      <c r="H194" s="712"/>
      <c r="I194" s="228"/>
      <c r="J194" s="262"/>
    </row>
    <row r="195" spans="1:12" s="263" customFormat="1" x14ac:dyDescent="0.4">
      <c r="A195" s="228"/>
      <c r="B195" s="261"/>
      <c r="C195" s="68"/>
      <c r="D195" s="204"/>
      <c r="E195" s="692" t="s">
        <v>2688</v>
      </c>
      <c r="F195" s="233">
        <v>13050</v>
      </c>
      <c r="G195" s="730"/>
      <c r="H195" s="712"/>
      <c r="I195" s="228"/>
      <c r="J195" s="262"/>
    </row>
    <row r="196" spans="1:12" s="263" customFormat="1" x14ac:dyDescent="0.4">
      <c r="A196" s="228"/>
      <c r="B196" s="261"/>
      <c r="C196" s="68"/>
      <c r="D196" s="204"/>
      <c r="E196" s="692" t="s">
        <v>2689</v>
      </c>
      <c r="F196" s="233">
        <v>31820</v>
      </c>
      <c r="G196" s="730"/>
      <c r="H196" s="712"/>
      <c r="I196" s="228"/>
      <c r="J196" s="262"/>
    </row>
    <row r="197" spans="1:12" s="263" customFormat="1" x14ac:dyDescent="0.4">
      <c r="A197" s="228"/>
      <c r="B197" s="261"/>
      <c r="C197" s="68"/>
      <c r="D197" s="204"/>
      <c r="E197" s="692"/>
      <c r="F197" s="233"/>
      <c r="G197" s="730"/>
      <c r="H197" s="712"/>
      <c r="I197" s="228"/>
      <c r="J197" s="262"/>
    </row>
    <row r="198" spans="1:12" s="263" customFormat="1" x14ac:dyDescent="0.4">
      <c r="A198" s="228">
        <v>33</v>
      </c>
      <c r="B198" s="261">
        <v>243367</v>
      </c>
      <c r="C198" s="68" t="s">
        <v>2877</v>
      </c>
      <c r="D198" s="204" t="s">
        <v>1662</v>
      </c>
      <c r="E198" s="692" t="s">
        <v>2721</v>
      </c>
      <c r="F198" s="233">
        <v>4280</v>
      </c>
      <c r="G198" s="730"/>
      <c r="H198" s="712"/>
      <c r="I198" s="228"/>
      <c r="J198" s="262"/>
    </row>
    <row r="199" spans="1:12" s="263" customFormat="1" x14ac:dyDescent="0.4">
      <c r="A199" s="228"/>
      <c r="B199" s="261"/>
      <c r="C199" s="68"/>
      <c r="D199" s="204"/>
      <c r="E199" s="692"/>
      <c r="F199" s="233"/>
      <c r="G199" s="730"/>
      <c r="H199" s="712"/>
      <c r="I199" s="228"/>
      <c r="J199" s="262"/>
    </row>
    <row r="200" spans="1:12" s="263" customFormat="1" x14ac:dyDescent="0.4">
      <c r="A200" s="228"/>
      <c r="B200" s="261"/>
      <c r="C200" s="68"/>
      <c r="D200" s="204"/>
      <c r="E200" s="692"/>
      <c r="F200" s="233"/>
      <c r="G200" s="730"/>
      <c r="H200" s="712"/>
      <c r="I200" s="228"/>
      <c r="J200" s="262"/>
    </row>
    <row r="201" spans="1:12" s="263" customFormat="1" x14ac:dyDescent="0.4">
      <c r="A201" s="228">
        <v>34</v>
      </c>
      <c r="B201" s="261">
        <v>243367</v>
      </c>
      <c r="C201" s="68" t="s">
        <v>1001</v>
      </c>
      <c r="D201" s="204"/>
      <c r="E201" s="692"/>
      <c r="F201" s="233"/>
      <c r="G201" s="730"/>
      <c r="H201" s="712"/>
      <c r="I201" s="228"/>
      <c r="J201" s="262"/>
    </row>
    <row r="202" spans="1:12" s="263" customFormat="1" x14ac:dyDescent="0.4">
      <c r="A202" s="228"/>
      <c r="B202" s="261"/>
      <c r="C202" s="68"/>
      <c r="D202" s="204"/>
      <c r="E202" s="692"/>
      <c r="F202" s="233"/>
      <c r="G202" s="730"/>
      <c r="H202" s="712"/>
      <c r="I202" s="228"/>
      <c r="J202" s="262"/>
    </row>
    <row r="203" spans="1:12" s="263" customFormat="1" x14ac:dyDescent="0.4">
      <c r="A203" s="228"/>
      <c r="B203" s="261"/>
      <c r="C203" s="68"/>
      <c r="D203" s="204"/>
      <c r="E203" s="692"/>
      <c r="F203" s="233"/>
      <c r="G203" s="730"/>
      <c r="H203" s="712"/>
      <c r="I203" s="228"/>
      <c r="J203" s="262"/>
    </row>
    <row r="204" spans="1:12" s="263" customFormat="1" x14ac:dyDescent="0.4">
      <c r="A204" s="228"/>
      <c r="B204" s="261"/>
      <c r="C204" s="68"/>
      <c r="D204" s="204"/>
      <c r="E204" s="692"/>
      <c r="F204" s="233"/>
      <c r="G204" s="730"/>
      <c r="H204" s="712"/>
      <c r="I204" s="228"/>
      <c r="J204" s="262"/>
    </row>
    <row r="205" spans="1:12" s="263" customFormat="1" x14ac:dyDescent="0.4">
      <c r="A205" s="228"/>
      <c r="B205" s="261"/>
      <c r="C205" s="228"/>
      <c r="D205" s="104"/>
      <c r="E205" s="692"/>
      <c r="F205" s="233"/>
      <c r="G205" s="730"/>
      <c r="H205" s="712"/>
      <c r="I205" s="228"/>
      <c r="J205" s="262"/>
    </row>
    <row r="206" spans="1:12" x14ac:dyDescent="0.4">
      <c r="A206" s="68"/>
      <c r="B206" s="68"/>
      <c r="C206" s="736"/>
      <c r="D206" s="220"/>
      <c r="E206" s="664"/>
      <c r="F206" s="266">
        <f>SUM(F4:F205)</f>
        <v>4843182.3899999997</v>
      </c>
      <c r="G206" s="737"/>
      <c r="H206" s="738"/>
      <c r="I206" s="226">
        <f>F206-J206</f>
        <v>2122921.2199999997</v>
      </c>
      <c r="J206" s="203">
        <f>SUM(J2:J205)</f>
        <v>2720261.17</v>
      </c>
    </row>
    <row r="208" spans="1:12" x14ac:dyDescent="0.4">
      <c r="L208" s="70" t="s">
        <v>13</v>
      </c>
    </row>
  </sheetData>
  <autoFilter ref="A2:I4" xr:uid="{69294CBA-0CC7-4A44-827F-33C5F514630E}"/>
  <mergeCells count="1">
    <mergeCell ref="A1:I1"/>
  </mergeCells>
  <phoneticPr fontId="4" type="noConversion"/>
  <pageMargins left="0" right="0" top="0.35433070866141736" bottom="0.35433070866141736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6442-FBFB-4C6A-8B9A-E19A5A664062}">
  <dimension ref="A1:K166"/>
  <sheetViews>
    <sheetView topLeftCell="A10" zoomScaleNormal="100" workbookViewId="0">
      <selection activeCell="H117" sqref="H117"/>
    </sheetView>
  </sheetViews>
  <sheetFormatPr defaultRowHeight="18.75" x14ac:dyDescent="0.4"/>
  <cols>
    <col min="1" max="1" width="6.125" style="138" customWidth="1"/>
    <col min="2" max="2" width="8.25" style="138" customWidth="1"/>
    <col min="3" max="3" width="21.5" style="129" customWidth="1"/>
    <col min="4" max="4" width="10.625" style="129" customWidth="1"/>
    <col min="5" max="5" width="15.25" style="138" customWidth="1"/>
    <col min="6" max="6" width="10.125" style="164" customWidth="1"/>
    <col min="7" max="7" width="9.625" style="129" customWidth="1"/>
    <col min="8" max="8" width="9.75" style="129" customWidth="1"/>
    <col min="9" max="9" width="9.5" style="129" customWidth="1"/>
    <col min="10" max="10" width="9" style="129"/>
    <col min="11" max="11" width="14" style="129" customWidth="1"/>
    <col min="12" max="16384" width="9" style="129"/>
  </cols>
  <sheetData>
    <row r="1" spans="1:11" s="128" customFormat="1" x14ac:dyDescent="0.4">
      <c r="A1" s="797" t="s">
        <v>43</v>
      </c>
      <c r="B1" s="797"/>
      <c r="C1" s="797"/>
      <c r="D1" s="797"/>
      <c r="E1" s="797"/>
      <c r="F1" s="797"/>
      <c r="G1" s="797"/>
      <c r="H1" s="797"/>
      <c r="I1" s="797"/>
    </row>
    <row r="2" spans="1:11" s="128" customFormat="1" x14ac:dyDescent="0.4">
      <c r="A2" s="167" t="s">
        <v>8</v>
      </c>
      <c r="B2" s="167" t="s">
        <v>7</v>
      </c>
      <c r="C2" s="167" t="s">
        <v>0</v>
      </c>
      <c r="D2" s="167" t="s">
        <v>1</v>
      </c>
      <c r="E2" s="167" t="s">
        <v>2</v>
      </c>
      <c r="F2" s="168" t="s">
        <v>3</v>
      </c>
      <c r="G2" s="167" t="s">
        <v>4</v>
      </c>
      <c r="H2" s="167" t="s">
        <v>6</v>
      </c>
      <c r="I2" s="167" t="s">
        <v>16</v>
      </c>
    </row>
    <row r="3" spans="1:11" s="133" customFormat="1" x14ac:dyDescent="0.4">
      <c r="A3" s="130"/>
      <c r="B3" s="131">
        <v>243162</v>
      </c>
      <c r="C3" s="130" t="s">
        <v>357</v>
      </c>
      <c r="D3" s="130"/>
      <c r="E3" s="130"/>
      <c r="F3" s="132"/>
      <c r="G3" s="130"/>
      <c r="H3" s="130"/>
      <c r="I3" s="132"/>
    </row>
    <row r="4" spans="1:11" s="293" customFormat="1" x14ac:dyDescent="0.4">
      <c r="A4" s="137">
        <v>1</v>
      </c>
      <c r="B4" s="136">
        <v>243171</v>
      </c>
      <c r="C4" s="273" t="s">
        <v>28</v>
      </c>
      <c r="D4" s="295" t="s">
        <v>29</v>
      </c>
      <c r="E4" s="135" t="s">
        <v>366</v>
      </c>
      <c r="F4" s="153">
        <v>83520</v>
      </c>
      <c r="G4" s="134">
        <v>243181</v>
      </c>
      <c r="H4" s="135">
        <v>52410484</v>
      </c>
      <c r="I4" s="135" t="s">
        <v>487</v>
      </c>
      <c r="K4" s="329">
        <f>F4+F5+F6+F7+F8+F9+F10+F11+F12+F13+F14+F15</f>
        <v>979780</v>
      </c>
    </row>
    <row r="5" spans="1:11" s="293" customFormat="1" x14ac:dyDescent="0.4">
      <c r="A5" s="137"/>
      <c r="B5" s="136"/>
      <c r="C5" s="273" t="s">
        <v>11</v>
      </c>
      <c r="D5" s="273" t="s">
        <v>11</v>
      </c>
      <c r="E5" s="135" t="s">
        <v>367</v>
      </c>
      <c r="F5" s="153">
        <v>83520</v>
      </c>
      <c r="G5" s="135" t="s">
        <v>11</v>
      </c>
      <c r="H5" s="135" t="s">
        <v>11</v>
      </c>
      <c r="I5" s="135" t="s">
        <v>11</v>
      </c>
    </row>
    <row r="6" spans="1:11" s="293" customFormat="1" x14ac:dyDescent="0.4">
      <c r="A6" s="137"/>
      <c r="B6" s="136"/>
      <c r="C6" s="273" t="s">
        <v>11</v>
      </c>
      <c r="D6" s="273" t="s">
        <v>11</v>
      </c>
      <c r="E6" s="135" t="s">
        <v>368</v>
      </c>
      <c r="F6" s="153">
        <v>83520</v>
      </c>
      <c r="G6" s="135" t="s">
        <v>11</v>
      </c>
      <c r="H6" s="135" t="s">
        <v>11</v>
      </c>
      <c r="I6" s="135" t="s">
        <v>11</v>
      </c>
    </row>
    <row r="7" spans="1:11" s="293" customFormat="1" x14ac:dyDescent="0.4">
      <c r="A7" s="137"/>
      <c r="B7" s="136"/>
      <c r="C7" s="273" t="s">
        <v>11</v>
      </c>
      <c r="D7" s="273" t="s">
        <v>11</v>
      </c>
      <c r="E7" s="135" t="s">
        <v>369</v>
      </c>
      <c r="F7" s="153">
        <v>83520</v>
      </c>
      <c r="G7" s="135" t="s">
        <v>11</v>
      </c>
      <c r="H7" s="135" t="s">
        <v>11</v>
      </c>
      <c r="I7" s="135" t="s">
        <v>11</v>
      </c>
    </row>
    <row r="8" spans="1:11" s="351" customFormat="1" x14ac:dyDescent="0.4">
      <c r="A8" s="175"/>
      <c r="B8" s="174">
        <v>243216</v>
      </c>
      <c r="C8" s="345" t="s">
        <v>11</v>
      </c>
      <c r="D8" s="345" t="s">
        <v>11</v>
      </c>
      <c r="E8" s="135" t="s">
        <v>921</v>
      </c>
      <c r="F8" s="153">
        <v>90000</v>
      </c>
      <c r="G8" s="135" t="s">
        <v>1231</v>
      </c>
      <c r="H8" s="135">
        <v>53044965</v>
      </c>
      <c r="I8" s="135" t="s">
        <v>11</v>
      </c>
    </row>
    <row r="9" spans="1:11" s="351" customFormat="1" x14ac:dyDescent="0.4">
      <c r="A9" s="175"/>
      <c r="B9" s="174"/>
      <c r="C9" s="345" t="s">
        <v>11</v>
      </c>
      <c r="D9" s="345" t="s">
        <v>11</v>
      </c>
      <c r="E9" s="135" t="s">
        <v>1748</v>
      </c>
      <c r="F9" s="153">
        <v>90000</v>
      </c>
      <c r="G9" s="134">
        <v>243259</v>
      </c>
      <c r="H9" s="135">
        <v>53664173</v>
      </c>
      <c r="I9" s="135" t="s">
        <v>11</v>
      </c>
    </row>
    <row r="10" spans="1:11" s="351" customFormat="1" x14ac:dyDescent="0.4">
      <c r="A10" s="175"/>
      <c r="B10" s="174">
        <v>242899</v>
      </c>
      <c r="C10" s="345" t="s">
        <v>11</v>
      </c>
      <c r="D10" s="345" t="s">
        <v>11</v>
      </c>
      <c r="E10" s="311" t="s">
        <v>1439</v>
      </c>
      <c r="F10" s="151">
        <v>80640</v>
      </c>
      <c r="G10" s="530">
        <v>243279</v>
      </c>
      <c r="H10" s="311">
        <v>45133513</v>
      </c>
      <c r="I10" s="311" t="s">
        <v>487</v>
      </c>
    </row>
    <row r="11" spans="1:11" s="351" customFormat="1" x14ac:dyDescent="0.4">
      <c r="A11" s="175"/>
      <c r="B11" s="174"/>
      <c r="C11" s="345" t="s">
        <v>11</v>
      </c>
      <c r="D11" s="345" t="s">
        <v>11</v>
      </c>
      <c r="E11" s="311" t="s">
        <v>1440</v>
      </c>
      <c r="F11" s="151">
        <v>80640</v>
      </c>
      <c r="G11" s="135" t="s">
        <v>11</v>
      </c>
      <c r="H11" s="135" t="s">
        <v>11</v>
      </c>
      <c r="I11" s="135" t="s">
        <v>11</v>
      </c>
    </row>
    <row r="12" spans="1:11" s="351" customFormat="1" x14ac:dyDescent="0.4">
      <c r="A12" s="175"/>
      <c r="B12" s="174"/>
      <c r="C12" s="345" t="s">
        <v>11</v>
      </c>
      <c r="D12" s="345" t="s">
        <v>11</v>
      </c>
      <c r="E12" s="311" t="s">
        <v>1441</v>
      </c>
      <c r="F12" s="151">
        <v>80640</v>
      </c>
      <c r="G12" s="135" t="s">
        <v>11</v>
      </c>
      <c r="H12" s="135" t="s">
        <v>11</v>
      </c>
      <c r="I12" s="135" t="s">
        <v>11</v>
      </c>
    </row>
    <row r="13" spans="1:11" s="351" customFormat="1" x14ac:dyDescent="0.4">
      <c r="A13" s="175"/>
      <c r="B13" s="174"/>
      <c r="C13" s="345" t="s">
        <v>11</v>
      </c>
      <c r="D13" s="345" t="s">
        <v>11</v>
      </c>
      <c r="E13" s="311" t="s">
        <v>1442</v>
      </c>
      <c r="F13" s="151">
        <v>80640</v>
      </c>
      <c r="G13" s="135" t="s">
        <v>11</v>
      </c>
      <c r="H13" s="135" t="s">
        <v>11</v>
      </c>
      <c r="I13" s="135" t="s">
        <v>11</v>
      </c>
    </row>
    <row r="14" spans="1:11" s="351" customFormat="1" x14ac:dyDescent="0.4">
      <c r="A14" s="175"/>
      <c r="B14" s="174"/>
      <c r="C14" s="345" t="s">
        <v>11</v>
      </c>
      <c r="D14" s="345" t="s">
        <v>11</v>
      </c>
      <c r="E14" s="311" t="s">
        <v>1444</v>
      </c>
      <c r="F14" s="151">
        <v>80640</v>
      </c>
      <c r="G14" s="135" t="s">
        <v>11</v>
      </c>
      <c r="H14" s="135" t="s">
        <v>11</v>
      </c>
      <c r="I14" s="135" t="s">
        <v>11</v>
      </c>
    </row>
    <row r="15" spans="1:11" s="351" customFormat="1" x14ac:dyDescent="0.4">
      <c r="A15" s="175"/>
      <c r="B15" s="174"/>
      <c r="C15" s="345" t="s">
        <v>11</v>
      </c>
      <c r="D15" s="345" t="s">
        <v>11</v>
      </c>
      <c r="E15" s="311" t="s">
        <v>1644</v>
      </c>
      <c r="F15" s="151">
        <v>62500</v>
      </c>
      <c r="G15" s="135" t="s">
        <v>11</v>
      </c>
      <c r="H15" s="135" t="s">
        <v>11</v>
      </c>
      <c r="I15" s="135" t="s">
        <v>11</v>
      </c>
    </row>
    <row r="16" spans="1:11" s="351" customFormat="1" x14ac:dyDescent="0.4">
      <c r="A16" s="175"/>
      <c r="B16" s="174">
        <v>243368</v>
      </c>
      <c r="C16" s="345" t="s">
        <v>11</v>
      </c>
      <c r="D16" s="345" t="s">
        <v>11</v>
      </c>
      <c r="E16" s="140" t="s">
        <v>2976</v>
      </c>
      <c r="F16" s="152">
        <v>90000</v>
      </c>
      <c r="G16" s="140"/>
      <c r="H16" s="140"/>
      <c r="I16" s="140"/>
    </row>
    <row r="17" spans="1:11" s="351" customFormat="1" x14ac:dyDescent="0.4">
      <c r="A17" s="175"/>
      <c r="B17" s="174"/>
      <c r="C17" s="345"/>
      <c r="D17" s="345"/>
      <c r="E17" s="140"/>
      <c r="F17" s="152"/>
      <c r="G17" s="140"/>
      <c r="H17" s="140"/>
      <c r="I17" s="140"/>
    </row>
    <row r="18" spans="1:11" s="280" customFormat="1" x14ac:dyDescent="0.4">
      <c r="A18" s="167"/>
      <c r="B18" s="277"/>
      <c r="C18" s="167"/>
      <c r="D18" s="167"/>
      <c r="E18" s="167"/>
      <c r="F18" s="168"/>
      <c r="G18" s="167"/>
      <c r="H18" s="167"/>
      <c r="I18" s="167"/>
    </row>
    <row r="19" spans="1:11" s="276" customFormat="1" x14ac:dyDescent="0.4">
      <c r="A19" s="273">
        <v>2</v>
      </c>
      <c r="B19" s="274">
        <v>243157</v>
      </c>
      <c r="C19" s="273" t="s">
        <v>318</v>
      </c>
      <c r="D19" s="273" t="s">
        <v>11</v>
      </c>
      <c r="E19" s="269" t="s">
        <v>319</v>
      </c>
      <c r="F19" s="165">
        <v>151940</v>
      </c>
      <c r="G19" s="134">
        <v>243315</v>
      </c>
      <c r="H19" s="135">
        <v>48846297</v>
      </c>
      <c r="I19" s="135" t="s">
        <v>487</v>
      </c>
    </row>
    <row r="20" spans="1:11" s="276" customFormat="1" x14ac:dyDescent="0.4">
      <c r="A20" s="273"/>
      <c r="B20" s="274"/>
      <c r="C20" s="273"/>
      <c r="D20" s="273"/>
      <c r="E20" s="269" t="s">
        <v>414</v>
      </c>
      <c r="F20" s="165">
        <v>110000</v>
      </c>
      <c r="G20" s="135" t="s">
        <v>11</v>
      </c>
      <c r="H20" s="135" t="s">
        <v>11</v>
      </c>
      <c r="I20" s="135" t="s">
        <v>11</v>
      </c>
    </row>
    <row r="21" spans="1:11" s="276" customFormat="1" x14ac:dyDescent="0.4">
      <c r="A21" s="273"/>
      <c r="B21" s="274"/>
      <c r="C21" s="273"/>
      <c r="D21" s="273"/>
      <c r="E21" s="195" t="s">
        <v>415</v>
      </c>
      <c r="F21" s="170">
        <v>100000</v>
      </c>
      <c r="G21" s="146">
        <v>243298</v>
      </c>
      <c r="H21" s="144">
        <v>23779046</v>
      </c>
      <c r="I21" s="144" t="s">
        <v>487</v>
      </c>
      <c r="K21" s="321">
        <f>F21+F19+F20</f>
        <v>361940</v>
      </c>
    </row>
    <row r="22" spans="1:11" s="276" customFormat="1" x14ac:dyDescent="0.4">
      <c r="A22" s="273"/>
      <c r="B22" s="274"/>
      <c r="C22" s="273"/>
      <c r="D22" s="273"/>
      <c r="E22" s="137"/>
      <c r="F22" s="156"/>
      <c r="G22" s="136"/>
      <c r="H22" s="137"/>
      <c r="I22" s="137"/>
    </row>
    <row r="23" spans="1:11" s="173" customFormat="1" x14ac:dyDescent="0.4">
      <c r="A23" s="137">
        <v>3</v>
      </c>
      <c r="B23" s="136">
        <v>243171</v>
      </c>
      <c r="C23" s="273" t="s">
        <v>380</v>
      </c>
      <c r="D23" s="137" t="s">
        <v>11</v>
      </c>
      <c r="E23" s="135" t="s">
        <v>379</v>
      </c>
      <c r="F23" s="165">
        <v>52500</v>
      </c>
      <c r="G23" s="134">
        <v>243195</v>
      </c>
      <c r="H23" s="135">
        <v>52410522</v>
      </c>
      <c r="I23" s="135" t="s">
        <v>487</v>
      </c>
      <c r="K23" s="335">
        <f>F23+F24+F25+F26+F27+F28</f>
        <v>265925</v>
      </c>
    </row>
    <row r="24" spans="1:11" s="173" customFormat="1" x14ac:dyDescent="0.4">
      <c r="A24" s="137"/>
      <c r="B24" s="136"/>
      <c r="C24" s="273" t="s">
        <v>11</v>
      </c>
      <c r="D24" s="273" t="s">
        <v>11</v>
      </c>
      <c r="E24" s="135" t="s">
        <v>920</v>
      </c>
      <c r="F24" s="165">
        <v>87500</v>
      </c>
      <c r="G24" s="134">
        <v>243229</v>
      </c>
      <c r="H24" s="135">
        <v>53044964</v>
      </c>
      <c r="I24" s="135" t="s">
        <v>487</v>
      </c>
      <c r="K24" s="335"/>
    </row>
    <row r="25" spans="1:11" s="332" customFormat="1" x14ac:dyDescent="0.4">
      <c r="A25" s="175"/>
      <c r="B25" s="174">
        <v>243222</v>
      </c>
      <c r="C25" s="345" t="s">
        <v>11</v>
      </c>
      <c r="D25" s="345" t="s">
        <v>11</v>
      </c>
      <c r="E25" s="135" t="s">
        <v>960</v>
      </c>
      <c r="F25" s="165">
        <v>23625</v>
      </c>
      <c r="G25" s="135" t="s">
        <v>11</v>
      </c>
      <c r="H25" s="135" t="s">
        <v>11</v>
      </c>
      <c r="I25" s="135" t="s">
        <v>11</v>
      </c>
      <c r="K25" s="460"/>
    </row>
    <row r="26" spans="1:11" s="332" customFormat="1" x14ac:dyDescent="0.4">
      <c r="A26" s="175"/>
      <c r="B26" s="174">
        <v>242899</v>
      </c>
      <c r="C26" s="345" t="s">
        <v>11</v>
      </c>
      <c r="D26" s="345" t="s">
        <v>11</v>
      </c>
      <c r="E26" s="526" t="s">
        <v>1443</v>
      </c>
      <c r="F26" s="527">
        <v>52500</v>
      </c>
      <c r="G26" s="134">
        <v>243279</v>
      </c>
      <c r="H26" s="135">
        <v>45133512</v>
      </c>
      <c r="I26" s="135" t="s">
        <v>11</v>
      </c>
      <c r="K26" s="460"/>
    </row>
    <row r="27" spans="1:11" s="332" customFormat="1" x14ac:dyDescent="0.4">
      <c r="A27" s="175"/>
      <c r="B27" s="174"/>
      <c r="C27" s="345" t="s">
        <v>11</v>
      </c>
      <c r="D27" s="345" t="s">
        <v>11</v>
      </c>
      <c r="E27" s="526" t="s">
        <v>2089</v>
      </c>
      <c r="F27" s="527">
        <v>21000</v>
      </c>
      <c r="G27" s="134">
        <v>243276</v>
      </c>
      <c r="H27" s="135">
        <v>49392739</v>
      </c>
      <c r="I27" s="135" t="s">
        <v>11</v>
      </c>
      <c r="K27" s="460"/>
    </row>
    <row r="28" spans="1:11" s="332" customFormat="1" x14ac:dyDescent="0.4">
      <c r="A28" s="175"/>
      <c r="B28" s="174"/>
      <c r="C28" s="345" t="s">
        <v>11</v>
      </c>
      <c r="D28" s="345" t="s">
        <v>11</v>
      </c>
      <c r="E28" s="526" t="s">
        <v>2097</v>
      </c>
      <c r="F28" s="527">
        <v>28800</v>
      </c>
      <c r="G28" s="135" t="s">
        <v>11</v>
      </c>
      <c r="H28" s="135" t="s">
        <v>11</v>
      </c>
      <c r="I28" s="135" t="s">
        <v>11</v>
      </c>
      <c r="K28" s="460"/>
    </row>
    <row r="29" spans="1:11" s="332" customFormat="1" x14ac:dyDescent="0.4">
      <c r="A29" s="175"/>
      <c r="B29" s="174"/>
      <c r="C29" s="345" t="s">
        <v>11</v>
      </c>
      <c r="D29" s="345" t="s">
        <v>11</v>
      </c>
      <c r="E29" s="175"/>
      <c r="F29" s="176"/>
      <c r="G29" s="174"/>
      <c r="H29" s="175"/>
      <c r="I29" s="175"/>
      <c r="K29" s="460"/>
    </row>
    <row r="30" spans="1:11" s="332" customFormat="1" x14ac:dyDescent="0.4">
      <c r="A30" s="175"/>
      <c r="B30" s="174"/>
      <c r="C30" s="345" t="s">
        <v>11</v>
      </c>
      <c r="D30" s="345" t="s">
        <v>11</v>
      </c>
      <c r="E30" s="175"/>
      <c r="F30" s="176"/>
      <c r="G30" s="174"/>
      <c r="H30" s="175"/>
      <c r="I30" s="175"/>
      <c r="K30" s="460"/>
    </row>
    <row r="31" spans="1:11" s="332" customFormat="1" x14ac:dyDescent="0.4">
      <c r="A31" s="175"/>
      <c r="B31" s="174"/>
      <c r="C31" s="345" t="s">
        <v>11</v>
      </c>
      <c r="D31" s="345" t="s">
        <v>11</v>
      </c>
      <c r="E31" s="175"/>
      <c r="F31" s="176"/>
      <c r="G31" s="174"/>
      <c r="H31" s="175"/>
      <c r="I31" s="175"/>
      <c r="K31" s="460"/>
    </row>
    <row r="32" spans="1:11" s="332" customFormat="1" x14ac:dyDescent="0.4">
      <c r="A32" s="175"/>
      <c r="B32" s="174"/>
      <c r="C32" s="345" t="s">
        <v>11</v>
      </c>
      <c r="D32" s="345" t="s">
        <v>11</v>
      </c>
      <c r="E32" s="175"/>
      <c r="F32" s="176"/>
      <c r="G32" s="174"/>
      <c r="H32" s="175"/>
      <c r="I32" s="175"/>
      <c r="K32" s="460"/>
    </row>
    <row r="33" spans="1:11" s="332" customFormat="1" x14ac:dyDescent="0.4">
      <c r="A33" s="175"/>
      <c r="B33" s="174"/>
      <c r="C33" s="345" t="s">
        <v>11</v>
      </c>
      <c r="D33" s="345" t="s">
        <v>11</v>
      </c>
      <c r="E33" s="175"/>
      <c r="F33" s="176"/>
      <c r="G33" s="174"/>
      <c r="H33" s="175"/>
      <c r="I33" s="175"/>
      <c r="K33" s="460"/>
    </row>
    <row r="34" spans="1:11" s="332" customFormat="1" x14ac:dyDescent="0.4">
      <c r="A34" s="175"/>
      <c r="B34" s="174"/>
      <c r="C34" s="345" t="s">
        <v>11</v>
      </c>
      <c r="D34" s="345" t="s">
        <v>11</v>
      </c>
      <c r="E34" s="175"/>
      <c r="F34" s="176"/>
      <c r="G34" s="174"/>
      <c r="H34" s="175"/>
      <c r="I34" s="175"/>
      <c r="K34" s="460"/>
    </row>
    <row r="35" spans="1:11" s="332" customFormat="1" x14ac:dyDescent="0.4">
      <c r="A35" s="175"/>
      <c r="B35" s="174"/>
      <c r="C35" s="345" t="s">
        <v>11</v>
      </c>
      <c r="D35" s="345" t="s">
        <v>11</v>
      </c>
      <c r="E35" s="175"/>
      <c r="F35" s="176"/>
      <c r="G35" s="174"/>
      <c r="H35" s="175"/>
      <c r="I35" s="175"/>
      <c r="K35" s="460"/>
    </row>
    <row r="36" spans="1:11" s="332" customFormat="1" x14ac:dyDescent="0.4">
      <c r="A36" s="175"/>
      <c r="B36" s="174"/>
      <c r="C36" s="345" t="s">
        <v>11</v>
      </c>
      <c r="D36" s="345" t="s">
        <v>11</v>
      </c>
      <c r="E36" s="175"/>
      <c r="F36" s="176"/>
      <c r="G36" s="174"/>
      <c r="H36" s="175"/>
      <c r="I36" s="175"/>
      <c r="K36" s="460"/>
    </row>
    <row r="37" spans="1:11" s="332" customFormat="1" x14ac:dyDescent="0.4">
      <c r="A37" s="175"/>
      <c r="B37" s="174"/>
      <c r="C37" s="345" t="s">
        <v>11</v>
      </c>
      <c r="D37" s="345" t="s">
        <v>11</v>
      </c>
      <c r="E37" s="175"/>
      <c r="F37" s="176"/>
      <c r="G37" s="174"/>
      <c r="H37" s="175"/>
      <c r="I37" s="175"/>
      <c r="K37" s="460"/>
    </row>
    <row r="38" spans="1:11" s="332" customFormat="1" x14ac:dyDescent="0.4">
      <c r="A38" s="175"/>
      <c r="B38" s="174"/>
      <c r="C38" s="345"/>
      <c r="D38" s="345"/>
      <c r="E38" s="175"/>
      <c r="F38" s="176"/>
      <c r="G38" s="174"/>
      <c r="H38" s="175"/>
      <c r="I38" s="175"/>
      <c r="K38" s="460"/>
    </row>
    <row r="39" spans="1:11" s="173" customFormat="1" x14ac:dyDescent="0.4">
      <c r="A39" s="137"/>
      <c r="B39" s="136"/>
      <c r="C39" s="137"/>
      <c r="D39" s="137"/>
      <c r="E39" s="137"/>
      <c r="F39" s="156"/>
      <c r="G39" s="142"/>
      <c r="H39" s="140"/>
      <c r="I39" s="140"/>
      <c r="K39" s="335"/>
    </row>
    <row r="40" spans="1:11" s="288" customFormat="1" x14ac:dyDescent="0.4">
      <c r="A40" s="140"/>
      <c r="B40" s="142"/>
      <c r="C40" s="167"/>
      <c r="D40" s="140"/>
      <c r="E40" s="140"/>
      <c r="F40" s="141"/>
      <c r="G40" s="142"/>
      <c r="H40" s="140"/>
      <c r="I40" s="140"/>
    </row>
    <row r="41" spans="1:11" s="276" customFormat="1" x14ac:dyDescent="0.4">
      <c r="A41" s="273">
        <v>4</v>
      </c>
      <c r="B41" s="274">
        <v>242950</v>
      </c>
      <c r="C41" s="273" t="s">
        <v>71</v>
      </c>
      <c r="D41" s="273" t="s">
        <v>11</v>
      </c>
      <c r="E41" s="135" t="s">
        <v>72</v>
      </c>
      <c r="F41" s="165">
        <v>8100</v>
      </c>
      <c r="G41" s="134">
        <v>243306</v>
      </c>
      <c r="H41" s="135">
        <v>48846271</v>
      </c>
      <c r="I41" s="135" t="s">
        <v>487</v>
      </c>
      <c r="K41" s="321">
        <f>F41</f>
        <v>8100</v>
      </c>
    </row>
    <row r="42" spans="1:11" s="280" customFormat="1" x14ac:dyDescent="0.4">
      <c r="A42" s="167"/>
      <c r="B42" s="277"/>
      <c r="C42" s="167"/>
      <c r="D42" s="167"/>
      <c r="E42" s="167"/>
      <c r="F42" s="168"/>
      <c r="G42" s="167"/>
      <c r="H42" s="167"/>
      <c r="I42" s="167"/>
    </row>
    <row r="43" spans="1:11" s="173" customFormat="1" x14ac:dyDescent="0.4">
      <c r="A43" s="137">
        <v>5</v>
      </c>
      <c r="B43" s="137"/>
      <c r="C43" s="273" t="s">
        <v>395</v>
      </c>
      <c r="D43" s="273" t="s">
        <v>13</v>
      </c>
      <c r="E43" s="269" t="s">
        <v>613</v>
      </c>
      <c r="F43" s="165">
        <v>82404</v>
      </c>
      <c r="G43" s="134">
        <v>243166</v>
      </c>
      <c r="H43" s="135">
        <v>52024935</v>
      </c>
      <c r="I43" s="135" t="s">
        <v>487</v>
      </c>
    </row>
    <row r="44" spans="1:11" s="173" customFormat="1" x14ac:dyDescent="0.4">
      <c r="A44" s="137"/>
      <c r="B44" s="137"/>
      <c r="C44" s="273" t="s">
        <v>11</v>
      </c>
      <c r="D44" s="273" t="s">
        <v>11</v>
      </c>
      <c r="E44" s="269" t="s">
        <v>614</v>
      </c>
      <c r="F44" s="165">
        <v>171000</v>
      </c>
      <c r="G44" s="135" t="s">
        <v>11</v>
      </c>
      <c r="H44" s="135" t="s">
        <v>11</v>
      </c>
      <c r="I44" s="135" t="s">
        <v>11</v>
      </c>
    </row>
    <row r="45" spans="1:11" s="173" customFormat="1" x14ac:dyDescent="0.4">
      <c r="A45" s="137"/>
      <c r="B45" s="137"/>
      <c r="C45" s="273" t="s">
        <v>11</v>
      </c>
      <c r="D45" s="273" t="s">
        <v>11</v>
      </c>
      <c r="E45" s="269" t="s">
        <v>615</v>
      </c>
      <c r="F45" s="165">
        <v>87480</v>
      </c>
      <c r="G45" s="135" t="s">
        <v>11</v>
      </c>
      <c r="H45" s="135" t="s">
        <v>11</v>
      </c>
      <c r="I45" s="135" t="s">
        <v>11</v>
      </c>
      <c r="K45" s="335">
        <f>F43+F44+F45+F46+F47+F48+F49+F50+F51+F52+F53+F54+F55+F56+F57+F58+F59+F60+F61+F62+F63+F64+F65+F66+F67+F68+F69+F70+F71+F72+F73+F74+F75+F76+F77+F78+F79+F80+F81+F82+F83+F84+F85+F86+F87+F88+F89+F90+F91+F92+F93+F94+F95+F96+F97+F98+F99+F100+F101+F102+F103+F104+F105+F106+F107+F108+F109+F110+F111+F112</f>
        <v>7074201</v>
      </c>
    </row>
    <row r="46" spans="1:11" s="173" customFormat="1" x14ac:dyDescent="0.4">
      <c r="A46" s="137"/>
      <c r="B46" s="137"/>
      <c r="C46" s="273" t="s">
        <v>11</v>
      </c>
      <c r="D46" s="273" t="s">
        <v>11</v>
      </c>
      <c r="E46" s="269" t="s">
        <v>616</v>
      </c>
      <c r="F46" s="165">
        <v>184900</v>
      </c>
      <c r="G46" s="135" t="s">
        <v>11</v>
      </c>
      <c r="H46" s="135" t="s">
        <v>11</v>
      </c>
      <c r="I46" s="135" t="s">
        <v>11</v>
      </c>
    </row>
    <row r="47" spans="1:11" s="173" customFormat="1" x14ac:dyDescent="0.4">
      <c r="A47" s="137"/>
      <c r="B47" s="137"/>
      <c r="C47" s="273" t="s">
        <v>11</v>
      </c>
      <c r="D47" s="273" t="s">
        <v>11</v>
      </c>
      <c r="E47" s="269" t="s">
        <v>617</v>
      </c>
      <c r="F47" s="165">
        <v>83511</v>
      </c>
      <c r="G47" s="135" t="s">
        <v>11</v>
      </c>
      <c r="H47" s="135" t="s">
        <v>11</v>
      </c>
      <c r="I47" s="135" t="s">
        <v>11</v>
      </c>
    </row>
    <row r="48" spans="1:11" s="173" customFormat="1" x14ac:dyDescent="0.4">
      <c r="A48" s="137"/>
      <c r="B48" s="137"/>
      <c r="C48" s="273" t="s">
        <v>11</v>
      </c>
      <c r="D48" s="273" t="s">
        <v>11</v>
      </c>
      <c r="E48" s="269" t="s">
        <v>618</v>
      </c>
      <c r="F48" s="165">
        <v>197300</v>
      </c>
      <c r="G48" s="135" t="s">
        <v>11</v>
      </c>
      <c r="H48" s="135" t="s">
        <v>11</v>
      </c>
      <c r="I48" s="135" t="s">
        <v>11</v>
      </c>
    </row>
    <row r="49" spans="1:9" s="288" customFormat="1" x14ac:dyDescent="0.4">
      <c r="A49" s="140"/>
      <c r="B49" s="140"/>
      <c r="C49" s="140" t="s">
        <v>11</v>
      </c>
      <c r="D49" s="140" t="s">
        <v>11</v>
      </c>
      <c r="E49" s="269" t="s">
        <v>771</v>
      </c>
      <c r="F49" s="165">
        <v>93650</v>
      </c>
      <c r="G49" s="134">
        <v>243210</v>
      </c>
      <c r="H49" s="135">
        <v>53344881</v>
      </c>
      <c r="I49" s="135" t="s">
        <v>11</v>
      </c>
    </row>
    <row r="50" spans="1:9" s="288" customFormat="1" x14ac:dyDescent="0.4">
      <c r="A50" s="140"/>
      <c r="B50" s="140"/>
      <c r="C50" s="140" t="s">
        <v>11</v>
      </c>
      <c r="D50" s="140" t="s">
        <v>11</v>
      </c>
      <c r="E50" s="269" t="s">
        <v>772</v>
      </c>
      <c r="F50" s="165">
        <v>240150</v>
      </c>
      <c r="G50" s="135" t="s">
        <v>11</v>
      </c>
      <c r="H50" s="135" t="s">
        <v>11</v>
      </c>
      <c r="I50" s="135" t="s">
        <v>11</v>
      </c>
    </row>
    <row r="51" spans="1:9" s="288" customFormat="1" x14ac:dyDescent="0.4">
      <c r="A51" s="140"/>
      <c r="B51" s="140"/>
      <c r="C51" s="140" t="s">
        <v>11</v>
      </c>
      <c r="D51" s="140" t="s">
        <v>11</v>
      </c>
      <c r="E51" s="269" t="s">
        <v>773</v>
      </c>
      <c r="F51" s="165">
        <v>248300</v>
      </c>
      <c r="G51" s="135" t="s">
        <v>11</v>
      </c>
      <c r="H51" s="135" t="s">
        <v>11</v>
      </c>
      <c r="I51" s="135" t="s">
        <v>11</v>
      </c>
    </row>
    <row r="52" spans="1:9" s="288" customFormat="1" x14ac:dyDescent="0.4">
      <c r="A52" s="140"/>
      <c r="B52" s="140"/>
      <c r="C52" s="140" t="s">
        <v>11</v>
      </c>
      <c r="D52" s="140" t="s">
        <v>11</v>
      </c>
      <c r="E52" s="269" t="s">
        <v>774</v>
      </c>
      <c r="F52" s="165">
        <v>100350</v>
      </c>
      <c r="G52" s="135" t="s">
        <v>11</v>
      </c>
      <c r="H52" s="135" t="s">
        <v>11</v>
      </c>
      <c r="I52" s="135" t="s">
        <v>11</v>
      </c>
    </row>
    <row r="53" spans="1:9" s="288" customFormat="1" x14ac:dyDescent="0.4">
      <c r="A53" s="140"/>
      <c r="B53" s="140"/>
      <c r="C53" s="137" t="s">
        <v>11</v>
      </c>
      <c r="D53" s="137" t="s">
        <v>11</v>
      </c>
      <c r="E53" s="269" t="s">
        <v>331</v>
      </c>
      <c r="F53" s="165">
        <v>66312</v>
      </c>
      <c r="G53" s="135" t="s">
        <v>11</v>
      </c>
      <c r="H53" s="135" t="s">
        <v>11</v>
      </c>
      <c r="I53" s="135" t="s">
        <v>11</v>
      </c>
    </row>
    <row r="54" spans="1:9" s="280" customFormat="1" x14ac:dyDescent="0.4">
      <c r="A54" s="167"/>
      <c r="B54" s="277"/>
      <c r="C54" s="137" t="s">
        <v>11</v>
      </c>
      <c r="D54" s="137" t="s">
        <v>11</v>
      </c>
      <c r="E54" s="269" t="s">
        <v>394</v>
      </c>
      <c r="F54" s="165">
        <v>78000</v>
      </c>
      <c r="G54" s="135" t="s">
        <v>11</v>
      </c>
      <c r="H54" s="135" t="s">
        <v>11</v>
      </c>
      <c r="I54" s="135" t="s">
        <v>11</v>
      </c>
    </row>
    <row r="55" spans="1:9" s="288" customFormat="1" x14ac:dyDescent="0.4">
      <c r="A55" s="140"/>
      <c r="B55" s="142">
        <v>243216</v>
      </c>
      <c r="C55" s="137" t="s">
        <v>11</v>
      </c>
      <c r="D55" s="137" t="s">
        <v>11</v>
      </c>
      <c r="E55" s="269" t="s">
        <v>915</v>
      </c>
      <c r="F55" s="165">
        <v>98952</v>
      </c>
      <c r="G55" s="134">
        <v>243229</v>
      </c>
      <c r="H55" s="135">
        <v>53044966</v>
      </c>
      <c r="I55" s="135" t="s">
        <v>11</v>
      </c>
    </row>
    <row r="56" spans="1:9" s="288" customFormat="1" x14ac:dyDescent="0.4">
      <c r="A56" s="140"/>
      <c r="B56" s="142"/>
      <c r="C56" s="137" t="s">
        <v>11</v>
      </c>
      <c r="D56" s="137" t="s">
        <v>11</v>
      </c>
      <c r="E56" s="269" t="s">
        <v>916</v>
      </c>
      <c r="F56" s="165">
        <v>90980</v>
      </c>
      <c r="G56" s="135" t="s">
        <v>11</v>
      </c>
      <c r="H56" s="135" t="s">
        <v>11</v>
      </c>
      <c r="I56" s="135" t="s">
        <v>11</v>
      </c>
    </row>
    <row r="57" spans="1:9" s="288" customFormat="1" x14ac:dyDescent="0.4">
      <c r="A57" s="140"/>
      <c r="B57" s="142"/>
      <c r="C57" s="137" t="s">
        <v>11</v>
      </c>
      <c r="D57" s="137" t="s">
        <v>11</v>
      </c>
      <c r="E57" s="269" t="s">
        <v>917</v>
      </c>
      <c r="F57" s="165">
        <v>89928</v>
      </c>
      <c r="G57" s="135" t="s">
        <v>11</v>
      </c>
      <c r="H57" s="135" t="s">
        <v>11</v>
      </c>
      <c r="I57" s="135" t="s">
        <v>11</v>
      </c>
    </row>
    <row r="58" spans="1:9" s="288" customFormat="1" x14ac:dyDescent="0.4">
      <c r="A58" s="140"/>
      <c r="B58" s="142"/>
      <c r="C58" s="137" t="s">
        <v>11</v>
      </c>
      <c r="D58" s="137" t="s">
        <v>11</v>
      </c>
      <c r="E58" s="269" t="s">
        <v>918</v>
      </c>
      <c r="F58" s="165">
        <v>95200</v>
      </c>
      <c r="G58" s="135" t="s">
        <v>11</v>
      </c>
      <c r="H58" s="135" t="s">
        <v>11</v>
      </c>
      <c r="I58" s="135" t="s">
        <v>11</v>
      </c>
    </row>
    <row r="59" spans="1:9" s="288" customFormat="1" x14ac:dyDescent="0.4">
      <c r="A59" s="140"/>
      <c r="B59" s="142"/>
      <c r="C59" s="137" t="s">
        <v>11</v>
      </c>
      <c r="D59" s="137" t="s">
        <v>11</v>
      </c>
      <c r="E59" s="269" t="s">
        <v>919</v>
      </c>
      <c r="F59" s="165">
        <v>92145</v>
      </c>
      <c r="G59" s="135" t="s">
        <v>11</v>
      </c>
      <c r="H59" s="135" t="s">
        <v>11</v>
      </c>
      <c r="I59" s="135" t="s">
        <v>11</v>
      </c>
    </row>
    <row r="60" spans="1:9" s="288" customFormat="1" x14ac:dyDescent="0.4">
      <c r="A60" s="140"/>
      <c r="B60" s="142"/>
      <c r="C60" s="137" t="s">
        <v>11</v>
      </c>
      <c r="D60" s="137" t="s">
        <v>11</v>
      </c>
      <c r="E60" s="269" t="s">
        <v>922</v>
      </c>
      <c r="F60" s="165">
        <v>96480</v>
      </c>
      <c r="G60" s="135" t="s">
        <v>11</v>
      </c>
      <c r="H60" s="135" t="s">
        <v>11</v>
      </c>
      <c r="I60" s="135" t="s">
        <v>11</v>
      </c>
    </row>
    <row r="61" spans="1:9" s="288" customFormat="1" x14ac:dyDescent="0.4">
      <c r="A61" s="140"/>
      <c r="B61" s="142">
        <v>243222</v>
      </c>
      <c r="C61" s="175" t="s">
        <v>11</v>
      </c>
      <c r="D61" s="175" t="s">
        <v>11</v>
      </c>
      <c r="E61" s="269" t="s">
        <v>961</v>
      </c>
      <c r="F61" s="165">
        <v>89892</v>
      </c>
      <c r="G61" s="135" t="s">
        <v>11</v>
      </c>
      <c r="H61" s="135" t="s">
        <v>11</v>
      </c>
      <c r="I61" s="135" t="s">
        <v>11</v>
      </c>
    </row>
    <row r="62" spans="1:9" s="288" customFormat="1" x14ac:dyDescent="0.4">
      <c r="A62" s="140"/>
      <c r="B62" s="142"/>
      <c r="C62" s="175" t="s">
        <v>11</v>
      </c>
      <c r="D62" s="175" t="s">
        <v>11</v>
      </c>
      <c r="E62" s="269" t="s">
        <v>962</v>
      </c>
      <c r="F62" s="165">
        <v>96240</v>
      </c>
      <c r="G62" s="135" t="s">
        <v>11</v>
      </c>
      <c r="H62" s="135" t="s">
        <v>11</v>
      </c>
      <c r="I62" s="135" t="s">
        <v>11</v>
      </c>
    </row>
    <row r="63" spans="1:9" s="288" customFormat="1" x14ac:dyDescent="0.4">
      <c r="A63" s="140"/>
      <c r="B63" s="142"/>
      <c r="C63" s="175" t="s">
        <v>11</v>
      </c>
      <c r="D63" s="175" t="s">
        <v>11</v>
      </c>
      <c r="E63" s="269" t="s">
        <v>963</v>
      </c>
      <c r="F63" s="165">
        <v>88800</v>
      </c>
      <c r="G63" s="135" t="s">
        <v>11</v>
      </c>
      <c r="H63" s="135" t="s">
        <v>11</v>
      </c>
      <c r="I63" s="135" t="s">
        <v>11</v>
      </c>
    </row>
    <row r="64" spans="1:9" s="288" customFormat="1" x14ac:dyDescent="0.4">
      <c r="A64" s="140"/>
      <c r="B64" s="142"/>
      <c r="C64" s="175" t="s">
        <v>11</v>
      </c>
      <c r="D64" s="175" t="s">
        <v>11</v>
      </c>
      <c r="E64" s="269" t="s">
        <v>964</v>
      </c>
      <c r="F64" s="165">
        <v>89892</v>
      </c>
      <c r="G64" s="135" t="s">
        <v>11</v>
      </c>
      <c r="H64" s="135" t="s">
        <v>11</v>
      </c>
      <c r="I64" s="135" t="s">
        <v>11</v>
      </c>
    </row>
    <row r="65" spans="1:9" s="288" customFormat="1" x14ac:dyDescent="0.4">
      <c r="A65" s="140"/>
      <c r="B65" s="142"/>
      <c r="C65" s="175" t="s">
        <v>11</v>
      </c>
      <c r="D65" s="175" t="s">
        <v>11</v>
      </c>
      <c r="E65" s="269" t="s">
        <v>965</v>
      </c>
      <c r="F65" s="165">
        <v>90000</v>
      </c>
      <c r="G65" s="135" t="s">
        <v>11</v>
      </c>
      <c r="H65" s="135" t="s">
        <v>11</v>
      </c>
      <c r="I65" s="135" t="s">
        <v>11</v>
      </c>
    </row>
    <row r="66" spans="1:9" s="288" customFormat="1" x14ac:dyDescent="0.4">
      <c r="A66" s="140"/>
      <c r="B66" s="142"/>
      <c r="C66" s="175" t="s">
        <v>11</v>
      </c>
      <c r="D66" s="175" t="s">
        <v>11</v>
      </c>
      <c r="E66" s="269" t="s">
        <v>966</v>
      </c>
      <c r="F66" s="165">
        <v>95000</v>
      </c>
      <c r="G66" s="135" t="s">
        <v>11</v>
      </c>
      <c r="H66" s="135" t="s">
        <v>11</v>
      </c>
      <c r="I66" s="135" t="s">
        <v>11</v>
      </c>
    </row>
    <row r="67" spans="1:9" s="288" customFormat="1" x14ac:dyDescent="0.4">
      <c r="A67" s="140"/>
      <c r="B67" s="142"/>
      <c r="C67" s="175" t="s">
        <v>11</v>
      </c>
      <c r="D67" s="175" t="s">
        <v>11</v>
      </c>
      <c r="E67" s="269" t="s">
        <v>967</v>
      </c>
      <c r="F67" s="165">
        <v>25200</v>
      </c>
      <c r="G67" s="135" t="s">
        <v>11</v>
      </c>
      <c r="H67" s="135" t="s">
        <v>11</v>
      </c>
      <c r="I67" s="135" t="s">
        <v>11</v>
      </c>
    </row>
    <row r="68" spans="1:9" s="288" customFormat="1" x14ac:dyDescent="0.4">
      <c r="A68" s="140"/>
      <c r="B68" s="142"/>
      <c r="C68" s="175" t="s">
        <v>11</v>
      </c>
      <c r="D68" s="175" t="s">
        <v>11</v>
      </c>
      <c r="E68" s="269" t="s">
        <v>968</v>
      </c>
      <c r="F68" s="165">
        <v>94000</v>
      </c>
      <c r="G68" s="135" t="s">
        <v>11</v>
      </c>
      <c r="H68" s="135" t="s">
        <v>11</v>
      </c>
      <c r="I68" s="135" t="s">
        <v>11</v>
      </c>
    </row>
    <row r="69" spans="1:9" s="288" customFormat="1" x14ac:dyDescent="0.4">
      <c r="A69" s="140"/>
      <c r="B69" s="142"/>
      <c r="C69" s="175" t="s">
        <v>11</v>
      </c>
      <c r="D69" s="175" t="s">
        <v>11</v>
      </c>
      <c r="E69" s="269" t="s">
        <v>969</v>
      </c>
      <c r="F69" s="165">
        <v>92000</v>
      </c>
      <c r="G69" s="135" t="s">
        <v>11</v>
      </c>
      <c r="H69" s="135" t="s">
        <v>11</v>
      </c>
      <c r="I69" s="135" t="s">
        <v>11</v>
      </c>
    </row>
    <row r="70" spans="1:9" s="288" customFormat="1" x14ac:dyDescent="0.4">
      <c r="A70" s="140"/>
      <c r="B70" s="142"/>
      <c r="C70" s="175" t="s">
        <v>11</v>
      </c>
      <c r="D70" s="175" t="s">
        <v>11</v>
      </c>
      <c r="E70" s="269" t="s">
        <v>970</v>
      </c>
      <c r="F70" s="165">
        <v>94000</v>
      </c>
      <c r="G70" s="135" t="s">
        <v>11</v>
      </c>
      <c r="H70" s="135" t="s">
        <v>11</v>
      </c>
      <c r="I70" s="135" t="s">
        <v>11</v>
      </c>
    </row>
    <row r="71" spans="1:9" s="288" customFormat="1" x14ac:dyDescent="0.4">
      <c r="A71" s="140"/>
      <c r="B71" s="142"/>
      <c r="C71" s="175" t="s">
        <v>11</v>
      </c>
      <c r="D71" s="175" t="s">
        <v>11</v>
      </c>
      <c r="E71" s="269" t="s">
        <v>971</v>
      </c>
      <c r="F71" s="165">
        <v>95000</v>
      </c>
      <c r="G71" s="135" t="s">
        <v>11</v>
      </c>
      <c r="H71" s="135" t="s">
        <v>11</v>
      </c>
      <c r="I71" s="135" t="s">
        <v>11</v>
      </c>
    </row>
    <row r="72" spans="1:9" s="288" customFormat="1" x14ac:dyDescent="0.4">
      <c r="A72" s="140"/>
      <c r="B72" s="142">
        <v>243258</v>
      </c>
      <c r="C72" s="175" t="s">
        <v>11</v>
      </c>
      <c r="D72" s="175" t="s">
        <v>11</v>
      </c>
      <c r="E72" s="531" t="s">
        <v>1645</v>
      </c>
      <c r="F72" s="527">
        <v>99000</v>
      </c>
      <c r="G72" s="134">
        <v>243259</v>
      </c>
      <c r="H72" s="135">
        <v>53664175</v>
      </c>
      <c r="I72" s="135" t="s">
        <v>11</v>
      </c>
    </row>
    <row r="73" spans="1:9" s="288" customFormat="1" x14ac:dyDescent="0.4">
      <c r="A73" s="140"/>
      <c r="B73" s="142"/>
      <c r="C73" s="175" t="s">
        <v>11</v>
      </c>
      <c r="D73" s="175" t="s">
        <v>11</v>
      </c>
      <c r="E73" s="531" t="s">
        <v>1646</v>
      </c>
      <c r="F73" s="527">
        <v>90000</v>
      </c>
      <c r="G73" s="135" t="s">
        <v>11</v>
      </c>
      <c r="H73" s="135" t="s">
        <v>11</v>
      </c>
      <c r="I73" s="135" t="s">
        <v>11</v>
      </c>
    </row>
    <row r="74" spans="1:9" s="288" customFormat="1" x14ac:dyDescent="0.4">
      <c r="A74" s="140"/>
      <c r="B74" s="142"/>
      <c r="C74" s="175" t="s">
        <v>11</v>
      </c>
      <c r="D74" s="175" t="s">
        <v>11</v>
      </c>
      <c r="E74" s="531" t="s">
        <v>1647</v>
      </c>
      <c r="F74" s="527">
        <v>90000</v>
      </c>
      <c r="G74" s="135" t="s">
        <v>11</v>
      </c>
      <c r="H74" s="135" t="s">
        <v>11</v>
      </c>
      <c r="I74" s="135" t="s">
        <v>11</v>
      </c>
    </row>
    <row r="75" spans="1:9" s="288" customFormat="1" x14ac:dyDescent="0.4">
      <c r="A75" s="140"/>
      <c r="B75" s="142"/>
      <c r="C75" s="175" t="s">
        <v>11</v>
      </c>
      <c r="D75" s="175" t="s">
        <v>11</v>
      </c>
      <c r="E75" s="531" t="s">
        <v>1750</v>
      </c>
      <c r="F75" s="527">
        <v>93468</v>
      </c>
      <c r="G75" s="135" t="s">
        <v>11</v>
      </c>
      <c r="H75" s="135" t="s">
        <v>11</v>
      </c>
      <c r="I75" s="135" t="s">
        <v>11</v>
      </c>
    </row>
    <row r="76" spans="1:9" s="288" customFormat="1" x14ac:dyDescent="0.4">
      <c r="A76" s="140"/>
      <c r="B76" s="142"/>
      <c r="C76" s="175" t="s">
        <v>11</v>
      </c>
      <c r="D76" s="175" t="s">
        <v>11</v>
      </c>
      <c r="E76" s="531" t="s">
        <v>1751</v>
      </c>
      <c r="F76" s="527">
        <v>99288</v>
      </c>
      <c r="G76" s="135" t="s">
        <v>11</v>
      </c>
      <c r="H76" s="135" t="s">
        <v>11</v>
      </c>
      <c r="I76" s="135" t="s">
        <v>11</v>
      </c>
    </row>
    <row r="77" spans="1:9" s="288" customFormat="1" x14ac:dyDescent="0.4">
      <c r="A77" s="140"/>
      <c r="B77" s="142"/>
      <c r="C77" s="175" t="s">
        <v>11</v>
      </c>
      <c r="D77" s="175" t="s">
        <v>11</v>
      </c>
      <c r="E77" s="531" t="s">
        <v>1752</v>
      </c>
      <c r="F77" s="527">
        <v>95200</v>
      </c>
      <c r="G77" s="135" t="s">
        <v>11</v>
      </c>
      <c r="H77" s="135" t="s">
        <v>11</v>
      </c>
      <c r="I77" s="135" t="s">
        <v>11</v>
      </c>
    </row>
    <row r="78" spans="1:9" s="288" customFormat="1" x14ac:dyDescent="0.4">
      <c r="A78" s="140"/>
      <c r="B78" s="142"/>
      <c r="C78" s="175" t="s">
        <v>11</v>
      </c>
      <c r="D78" s="175" t="s">
        <v>11</v>
      </c>
      <c r="E78" s="531" t="s">
        <v>1753</v>
      </c>
      <c r="F78" s="527">
        <v>95200</v>
      </c>
      <c r="G78" s="135" t="s">
        <v>11</v>
      </c>
      <c r="H78" s="135" t="s">
        <v>11</v>
      </c>
      <c r="I78" s="135" t="s">
        <v>11</v>
      </c>
    </row>
    <row r="79" spans="1:9" s="288" customFormat="1" x14ac:dyDescent="0.4">
      <c r="A79" s="140"/>
      <c r="B79" s="142"/>
      <c r="C79" s="175" t="s">
        <v>11</v>
      </c>
      <c r="D79" s="175" t="s">
        <v>11</v>
      </c>
      <c r="E79" s="531" t="s">
        <v>1754</v>
      </c>
      <c r="F79" s="527">
        <v>88800</v>
      </c>
      <c r="G79" s="135" t="s">
        <v>11</v>
      </c>
      <c r="H79" s="135" t="s">
        <v>11</v>
      </c>
      <c r="I79" s="135" t="s">
        <v>11</v>
      </c>
    </row>
    <row r="80" spans="1:9" s="288" customFormat="1" x14ac:dyDescent="0.4">
      <c r="A80" s="140"/>
      <c r="B80" s="142"/>
      <c r="C80" s="175" t="s">
        <v>11</v>
      </c>
      <c r="D80" s="175" t="s">
        <v>11</v>
      </c>
      <c r="E80" s="531" t="s">
        <v>1755</v>
      </c>
      <c r="F80" s="527">
        <v>98400</v>
      </c>
      <c r="G80" s="135" t="s">
        <v>11</v>
      </c>
      <c r="H80" s="135" t="s">
        <v>11</v>
      </c>
      <c r="I80" s="135" t="s">
        <v>11</v>
      </c>
    </row>
    <row r="81" spans="1:9" s="288" customFormat="1" x14ac:dyDescent="0.4">
      <c r="A81" s="140"/>
      <c r="B81" s="142"/>
      <c r="C81" s="175" t="s">
        <v>11</v>
      </c>
      <c r="D81" s="175" t="s">
        <v>11</v>
      </c>
      <c r="E81" s="531" t="s">
        <v>1749</v>
      </c>
      <c r="F81" s="527">
        <v>97432</v>
      </c>
      <c r="G81" s="135" t="s">
        <v>11</v>
      </c>
      <c r="H81" s="135" t="s">
        <v>11</v>
      </c>
      <c r="I81" s="135" t="s">
        <v>11</v>
      </c>
    </row>
    <row r="82" spans="1:9" s="288" customFormat="1" x14ac:dyDescent="0.4">
      <c r="A82" s="140"/>
      <c r="B82" s="142"/>
      <c r="C82" s="175" t="s">
        <v>11</v>
      </c>
      <c r="D82" s="175" t="s">
        <v>11</v>
      </c>
      <c r="E82" s="531" t="s">
        <v>1756</v>
      </c>
      <c r="F82" s="527">
        <v>99522</v>
      </c>
      <c r="G82" s="135" t="s">
        <v>11</v>
      </c>
      <c r="H82" s="135" t="s">
        <v>11</v>
      </c>
      <c r="I82" s="135" t="s">
        <v>11</v>
      </c>
    </row>
    <row r="83" spans="1:9" s="288" customFormat="1" x14ac:dyDescent="0.4">
      <c r="A83" s="140"/>
      <c r="B83" s="142"/>
      <c r="C83" s="175" t="s">
        <v>11</v>
      </c>
      <c r="D83" s="175" t="s">
        <v>11</v>
      </c>
      <c r="E83" s="531" t="s">
        <v>1757</v>
      </c>
      <c r="F83" s="527">
        <v>15120</v>
      </c>
      <c r="G83" s="135" t="s">
        <v>11</v>
      </c>
      <c r="H83" s="135" t="s">
        <v>11</v>
      </c>
      <c r="I83" s="135" t="s">
        <v>11</v>
      </c>
    </row>
    <row r="84" spans="1:9" s="288" customFormat="1" x14ac:dyDescent="0.4">
      <c r="A84" s="140"/>
      <c r="B84" s="142"/>
      <c r="C84" s="175" t="s">
        <v>11</v>
      </c>
      <c r="D84" s="175" t="s">
        <v>11</v>
      </c>
      <c r="E84" s="531" t="s">
        <v>1758</v>
      </c>
      <c r="F84" s="527">
        <v>80000</v>
      </c>
      <c r="G84" s="135" t="s">
        <v>11</v>
      </c>
      <c r="H84" s="135" t="s">
        <v>11</v>
      </c>
      <c r="I84" s="135" t="s">
        <v>11</v>
      </c>
    </row>
    <row r="85" spans="1:9" s="288" customFormat="1" x14ac:dyDescent="0.4">
      <c r="A85" s="140"/>
      <c r="B85" s="142"/>
      <c r="C85" s="175" t="s">
        <v>11</v>
      </c>
      <c r="D85" s="175" t="s">
        <v>11</v>
      </c>
      <c r="E85" s="531" t="s">
        <v>1759</v>
      </c>
      <c r="F85" s="527">
        <v>99000</v>
      </c>
      <c r="G85" s="135" t="s">
        <v>11</v>
      </c>
      <c r="H85" s="135" t="s">
        <v>11</v>
      </c>
      <c r="I85" s="135" t="s">
        <v>11</v>
      </c>
    </row>
    <row r="86" spans="1:9" s="288" customFormat="1" x14ac:dyDescent="0.4">
      <c r="A86" s="140"/>
      <c r="B86" s="142"/>
      <c r="C86" s="175" t="s">
        <v>11</v>
      </c>
      <c r="D86" s="175" t="s">
        <v>11</v>
      </c>
      <c r="E86" s="531" t="s">
        <v>1749</v>
      </c>
      <c r="F86" s="527">
        <v>92000</v>
      </c>
      <c r="G86" s="135" t="s">
        <v>11</v>
      </c>
      <c r="H86" s="135" t="s">
        <v>11</v>
      </c>
      <c r="I86" s="135" t="s">
        <v>11</v>
      </c>
    </row>
    <row r="87" spans="1:9" s="288" customFormat="1" x14ac:dyDescent="0.4">
      <c r="A87" s="140"/>
      <c r="B87" s="142"/>
      <c r="C87" s="175" t="s">
        <v>11</v>
      </c>
      <c r="D87" s="175" t="s">
        <v>11</v>
      </c>
      <c r="E87" s="531" t="s">
        <v>1648</v>
      </c>
      <c r="F87" s="527">
        <v>99288</v>
      </c>
      <c r="G87" s="134">
        <v>243279</v>
      </c>
      <c r="H87" s="135">
        <v>45133511</v>
      </c>
      <c r="I87" s="135" t="s">
        <v>487</v>
      </c>
    </row>
    <row r="88" spans="1:9" s="288" customFormat="1" x14ac:dyDescent="0.4">
      <c r="A88" s="140"/>
      <c r="B88" s="142"/>
      <c r="C88" s="175" t="s">
        <v>11</v>
      </c>
      <c r="D88" s="175" t="s">
        <v>11</v>
      </c>
      <c r="E88" s="531" t="s">
        <v>1649</v>
      </c>
      <c r="F88" s="527">
        <v>72000</v>
      </c>
      <c r="G88" s="135" t="s">
        <v>11</v>
      </c>
      <c r="H88" s="135" t="s">
        <v>11</v>
      </c>
      <c r="I88" s="135" t="s">
        <v>11</v>
      </c>
    </row>
    <row r="89" spans="1:9" s="288" customFormat="1" x14ac:dyDescent="0.4">
      <c r="A89" s="140"/>
      <c r="B89" s="142"/>
      <c r="C89" s="175" t="s">
        <v>11</v>
      </c>
      <c r="D89" s="175" t="s">
        <v>11</v>
      </c>
      <c r="E89" s="531" t="s">
        <v>1650</v>
      </c>
      <c r="F89" s="527">
        <v>89576</v>
      </c>
      <c r="G89" s="135" t="s">
        <v>11</v>
      </c>
      <c r="H89" s="135" t="s">
        <v>11</v>
      </c>
      <c r="I89" s="135" t="s">
        <v>11</v>
      </c>
    </row>
    <row r="90" spans="1:9" s="288" customFormat="1" x14ac:dyDescent="0.4">
      <c r="A90" s="140"/>
      <c r="B90" s="142">
        <v>243270</v>
      </c>
      <c r="C90" s="175" t="s">
        <v>11</v>
      </c>
      <c r="D90" s="175" t="s">
        <v>11</v>
      </c>
      <c r="E90" s="531" t="s">
        <v>1651</v>
      </c>
      <c r="F90" s="527">
        <v>91768</v>
      </c>
      <c r="G90" s="135" t="s">
        <v>11</v>
      </c>
      <c r="H90" s="135" t="s">
        <v>11</v>
      </c>
      <c r="I90" s="135" t="s">
        <v>11</v>
      </c>
    </row>
    <row r="91" spans="1:9" s="288" customFormat="1" x14ac:dyDescent="0.4">
      <c r="A91" s="140"/>
      <c r="B91" s="142"/>
      <c r="C91" s="175" t="s">
        <v>11</v>
      </c>
      <c r="D91" s="175" t="s">
        <v>11</v>
      </c>
      <c r="E91" s="531" t="s">
        <v>1652</v>
      </c>
      <c r="F91" s="527">
        <v>90656</v>
      </c>
      <c r="G91" s="135" t="s">
        <v>11</v>
      </c>
      <c r="H91" s="135" t="s">
        <v>11</v>
      </c>
      <c r="I91" s="135" t="s">
        <v>11</v>
      </c>
    </row>
    <row r="92" spans="1:9" s="288" customFormat="1" x14ac:dyDescent="0.4">
      <c r="A92" s="140"/>
      <c r="B92" s="142"/>
      <c r="C92" s="175" t="s">
        <v>11</v>
      </c>
      <c r="D92" s="175" t="s">
        <v>11</v>
      </c>
      <c r="E92" s="531" t="s">
        <v>1653</v>
      </c>
      <c r="F92" s="527">
        <v>95288</v>
      </c>
      <c r="G92" s="135" t="s">
        <v>11</v>
      </c>
      <c r="H92" s="135" t="s">
        <v>11</v>
      </c>
      <c r="I92" s="135" t="s">
        <v>11</v>
      </c>
    </row>
    <row r="93" spans="1:9" s="288" customFormat="1" x14ac:dyDescent="0.4">
      <c r="A93" s="140"/>
      <c r="B93" s="142"/>
      <c r="C93" s="175" t="s">
        <v>11</v>
      </c>
      <c r="D93" s="175" t="s">
        <v>11</v>
      </c>
      <c r="E93" s="531" t="s">
        <v>1654</v>
      </c>
      <c r="F93" s="527">
        <v>95000</v>
      </c>
      <c r="G93" s="135" t="s">
        <v>11</v>
      </c>
      <c r="H93" s="135" t="s">
        <v>11</v>
      </c>
      <c r="I93" s="135" t="s">
        <v>11</v>
      </c>
    </row>
    <row r="94" spans="1:9" s="288" customFormat="1" x14ac:dyDescent="0.4">
      <c r="A94" s="140"/>
      <c r="B94" s="142"/>
      <c r="C94" s="175" t="s">
        <v>11</v>
      </c>
      <c r="D94" s="175" t="s">
        <v>11</v>
      </c>
      <c r="E94" s="531" t="s">
        <v>1656</v>
      </c>
      <c r="F94" s="527">
        <v>98815</v>
      </c>
      <c r="G94" s="135" t="s">
        <v>11</v>
      </c>
      <c r="H94" s="135" t="s">
        <v>11</v>
      </c>
      <c r="I94" s="135" t="s">
        <v>11</v>
      </c>
    </row>
    <row r="95" spans="1:9" s="288" customFormat="1" x14ac:dyDescent="0.4">
      <c r="A95" s="140"/>
      <c r="B95" s="142"/>
      <c r="C95" s="175" t="s">
        <v>11</v>
      </c>
      <c r="D95" s="175" t="s">
        <v>11</v>
      </c>
      <c r="E95" s="531" t="s">
        <v>1724</v>
      </c>
      <c r="F95" s="527">
        <v>258450</v>
      </c>
      <c r="G95" s="135" t="s">
        <v>11</v>
      </c>
      <c r="H95" s="135" t="s">
        <v>11</v>
      </c>
      <c r="I95" s="135" t="s">
        <v>11</v>
      </c>
    </row>
    <row r="96" spans="1:9" s="288" customFormat="1" x14ac:dyDescent="0.4">
      <c r="A96" s="140"/>
      <c r="B96" s="142"/>
      <c r="C96" s="175" t="s">
        <v>11</v>
      </c>
      <c r="D96" s="175" t="s">
        <v>11</v>
      </c>
      <c r="E96" s="531" t="s">
        <v>1725</v>
      </c>
      <c r="F96" s="527">
        <v>246100</v>
      </c>
      <c r="G96" s="135" t="s">
        <v>11</v>
      </c>
      <c r="H96" s="135" t="s">
        <v>11</v>
      </c>
      <c r="I96" s="135" t="s">
        <v>11</v>
      </c>
    </row>
    <row r="97" spans="1:9" s="288" customFormat="1" x14ac:dyDescent="0.4">
      <c r="A97" s="140"/>
      <c r="B97" s="142"/>
      <c r="C97" s="175" t="s">
        <v>11</v>
      </c>
      <c r="D97" s="175" t="s">
        <v>11</v>
      </c>
      <c r="E97" s="531" t="s">
        <v>1726</v>
      </c>
      <c r="F97" s="527">
        <v>84900</v>
      </c>
      <c r="G97" s="135" t="s">
        <v>11</v>
      </c>
      <c r="H97" s="135" t="s">
        <v>11</v>
      </c>
      <c r="I97" s="135" t="s">
        <v>11</v>
      </c>
    </row>
    <row r="98" spans="1:9" s="288" customFormat="1" x14ac:dyDescent="0.4">
      <c r="A98" s="140"/>
      <c r="B98" s="142"/>
      <c r="C98" s="175" t="s">
        <v>11</v>
      </c>
      <c r="D98" s="175" t="s">
        <v>11</v>
      </c>
      <c r="E98" s="531" t="s">
        <v>1727</v>
      </c>
      <c r="F98" s="511">
        <v>76302</v>
      </c>
      <c r="G98" s="135" t="s">
        <v>11</v>
      </c>
      <c r="H98" s="135" t="s">
        <v>11</v>
      </c>
      <c r="I98" s="135" t="s">
        <v>11</v>
      </c>
    </row>
    <row r="99" spans="1:9" s="288" customFormat="1" x14ac:dyDescent="0.4">
      <c r="A99" s="140"/>
      <c r="B99" s="142"/>
      <c r="C99" s="175" t="s">
        <v>11</v>
      </c>
      <c r="D99" s="175" t="s">
        <v>11</v>
      </c>
      <c r="E99" s="531" t="s">
        <v>1728</v>
      </c>
      <c r="F99" s="511">
        <v>88375</v>
      </c>
      <c r="G99" s="135" t="s">
        <v>11</v>
      </c>
      <c r="H99" s="135" t="s">
        <v>11</v>
      </c>
      <c r="I99" s="135" t="s">
        <v>11</v>
      </c>
    </row>
    <row r="100" spans="1:9" s="288" customFormat="1" x14ac:dyDescent="0.4">
      <c r="A100" s="140"/>
      <c r="B100" s="142">
        <v>243297</v>
      </c>
      <c r="C100" s="175" t="s">
        <v>11</v>
      </c>
      <c r="D100" s="175" t="s">
        <v>11</v>
      </c>
      <c r="E100" s="531" t="s">
        <v>2090</v>
      </c>
      <c r="F100" s="165">
        <v>90000</v>
      </c>
      <c r="G100" s="134">
        <v>243301</v>
      </c>
      <c r="H100" s="135">
        <v>48846238</v>
      </c>
      <c r="I100" s="135" t="s">
        <v>11</v>
      </c>
    </row>
    <row r="101" spans="1:9" s="288" customFormat="1" x14ac:dyDescent="0.4">
      <c r="A101" s="140"/>
      <c r="B101" s="142"/>
      <c r="C101" s="175" t="s">
        <v>11</v>
      </c>
      <c r="D101" s="175" t="s">
        <v>11</v>
      </c>
      <c r="E101" s="531" t="s">
        <v>2091</v>
      </c>
      <c r="F101" s="165">
        <v>92080</v>
      </c>
      <c r="G101" s="135" t="s">
        <v>11</v>
      </c>
      <c r="H101" s="135" t="s">
        <v>11</v>
      </c>
      <c r="I101" s="135" t="s">
        <v>11</v>
      </c>
    </row>
    <row r="102" spans="1:9" s="288" customFormat="1" x14ac:dyDescent="0.4">
      <c r="A102" s="140"/>
      <c r="B102" s="142"/>
      <c r="C102" s="175" t="s">
        <v>11</v>
      </c>
      <c r="D102" s="175" t="s">
        <v>11</v>
      </c>
      <c r="E102" s="531" t="s">
        <v>2092</v>
      </c>
      <c r="F102" s="165">
        <v>92145</v>
      </c>
      <c r="G102" s="135" t="s">
        <v>11</v>
      </c>
      <c r="H102" s="135" t="s">
        <v>11</v>
      </c>
      <c r="I102" s="135" t="s">
        <v>11</v>
      </c>
    </row>
    <row r="103" spans="1:9" s="288" customFormat="1" x14ac:dyDescent="0.4">
      <c r="A103" s="140"/>
      <c r="B103" s="142"/>
      <c r="C103" s="175" t="s">
        <v>11</v>
      </c>
      <c r="D103" s="175" t="s">
        <v>11</v>
      </c>
      <c r="E103" s="531" t="s">
        <v>2093</v>
      </c>
      <c r="F103" s="165">
        <v>99288</v>
      </c>
      <c r="G103" s="135" t="s">
        <v>11</v>
      </c>
      <c r="H103" s="135" t="s">
        <v>11</v>
      </c>
      <c r="I103" s="135" t="s">
        <v>11</v>
      </c>
    </row>
    <row r="104" spans="1:9" s="288" customFormat="1" x14ac:dyDescent="0.4">
      <c r="A104" s="140"/>
      <c r="B104" s="142"/>
      <c r="C104" s="175" t="s">
        <v>11</v>
      </c>
      <c r="D104" s="175" t="s">
        <v>11</v>
      </c>
      <c r="E104" s="531" t="s">
        <v>2094</v>
      </c>
      <c r="F104" s="165">
        <v>97076</v>
      </c>
      <c r="G104" s="135" t="s">
        <v>11</v>
      </c>
      <c r="H104" s="135" t="s">
        <v>11</v>
      </c>
      <c r="I104" s="135" t="s">
        <v>11</v>
      </c>
    </row>
    <row r="105" spans="1:9" s="288" customFormat="1" x14ac:dyDescent="0.4">
      <c r="A105" s="140"/>
      <c r="B105" s="142"/>
      <c r="C105" s="175" t="s">
        <v>11</v>
      </c>
      <c r="D105" s="175" t="s">
        <v>11</v>
      </c>
      <c r="E105" s="531" t="s">
        <v>2258</v>
      </c>
      <c r="F105" s="165">
        <v>69620</v>
      </c>
      <c r="G105" s="134">
        <v>243320</v>
      </c>
      <c r="H105" s="135">
        <v>48846318</v>
      </c>
      <c r="I105" s="135" t="s">
        <v>11</v>
      </c>
    </row>
    <row r="106" spans="1:9" s="288" customFormat="1" x14ac:dyDescent="0.4">
      <c r="A106" s="140"/>
      <c r="B106" s="142"/>
      <c r="C106" s="175" t="s">
        <v>11</v>
      </c>
      <c r="D106" s="175" t="s">
        <v>11</v>
      </c>
      <c r="E106" s="531" t="s">
        <v>2259</v>
      </c>
      <c r="F106" s="165">
        <v>99176</v>
      </c>
      <c r="G106" s="135" t="s">
        <v>11</v>
      </c>
      <c r="H106" s="135" t="s">
        <v>11</v>
      </c>
      <c r="I106" s="135" t="s">
        <v>11</v>
      </c>
    </row>
    <row r="107" spans="1:9" s="288" customFormat="1" x14ac:dyDescent="0.4">
      <c r="A107" s="140"/>
      <c r="B107" s="142"/>
      <c r="C107" s="175" t="s">
        <v>11</v>
      </c>
      <c r="D107" s="175" t="s">
        <v>11</v>
      </c>
      <c r="E107" s="531" t="s">
        <v>2260</v>
      </c>
      <c r="F107" s="165">
        <v>97875</v>
      </c>
      <c r="G107" s="135" t="s">
        <v>11</v>
      </c>
      <c r="H107" s="135" t="s">
        <v>11</v>
      </c>
      <c r="I107" s="135" t="s">
        <v>11</v>
      </c>
    </row>
    <row r="108" spans="1:9" s="288" customFormat="1" x14ac:dyDescent="0.4">
      <c r="A108" s="140"/>
      <c r="B108" s="142"/>
      <c r="C108" s="175" t="s">
        <v>11</v>
      </c>
      <c r="D108" s="175" t="s">
        <v>11</v>
      </c>
      <c r="E108" s="531" t="s">
        <v>2261</v>
      </c>
      <c r="F108" s="165">
        <v>50000</v>
      </c>
      <c r="G108" s="135" t="s">
        <v>11</v>
      </c>
      <c r="H108" s="135" t="s">
        <v>11</v>
      </c>
      <c r="I108" s="135" t="s">
        <v>11</v>
      </c>
    </row>
    <row r="109" spans="1:9" s="288" customFormat="1" x14ac:dyDescent="0.4">
      <c r="A109" s="140"/>
      <c r="B109" s="142"/>
      <c r="C109" s="175" t="s">
        <v>11</v>
      </c>
      <c r="D109" s="175" t="s">
        <v>11</v>
      </c>
      <c r="E109" s="531" t="s">
        <v>2262</v>
      </c>
      <c r="F109" s="165">
        <v>98983</v>
      </c>
      <c r="G109" s="135" t="s">
        <v>11</v>
      </c>
      <c r="H109" s="135" t="s">
        <v>11</v>
      </c>
      <c r="I109" s="135" t="s">
        <v>11</v>
      </c>
    </row>
    <row r="110" spans="1:9" s="288" customFormat="1" x14ac:dyDescent="0.4">
      <c r="A110" s="140"/>
      <c r="B110" s="142"/>
      <c r="C110" s="175" t="s">
        <v>11</v>
      </c>
      <c r="D110" s="175" t="s">
        <v>11</v>
      </c>
      <c r="E110" s="531" t="s">
        <v>2263</v>
      </c>
      <c r="F110" s="165">
        <v>99288</v>
      </c>
      <c r="G110" s="135" t="s">
        <v>11</v>
      </c>
      <c r="H110" s="135" t="s">
        <v>11</v>
      </c>
      <c r="I110" s="135" t="s">
        <v>11</v>
      </c>
    </row>
    <row r="111" spans="1:9" s="288" customFormat="1" x14ac:dyDescent="0.4">
      <c r="A111" s="140"/>
      <c r="B111" s="142"/>
      <c r="C111" s="175" t="s">
        <v>11</v>
      </c>
      <c r="D111" s="175" t="s">
        <v>11</v>
      </c>
      <c r="E111" s="531" t="s">
        <v>2264</v>
      </c>
      <c r="F111" s="165">
        <v>32000</v>
      </c>
      <c r="G111" s="135" t="s">
        <v>11</v>
      </c>
      <c r="H111" s="135" t="s">
        <v>11</v>
      </c>
      <c r="I111" s="135" t="s">
        <v>11</v>
      </c>
    </row>
    <row r="112" spans="1:9" s="288" customFormat="1" x14ac:dyDescent="0.4">
      <c r="A112" s="140"/>
      <c r="B112" s="142">
        <v>243312</v>
      </c>
      <c r="C112" s="175" t="s">
        <v>11</v>
      </c>
      <c r="D112" s="175" t="s">
        <v>11</v>
      </c>
      <c r="E112" s="531" t="s">
        <v>2302</v>
      </c>
      <c r="F112" s="165">
        <v>90656</v>
      </c>
      <c r="G112" s="135" t="s">
        <v>11</v>
      </c>
      <c r="H112" s="135" t="s">
        <v>11</v>
      </c>
      <c r="I112" s="135" t="s">
        <v>11</v>
      </c>
    </row>
    <row r="113" spans="1:11" s="288" customFormat="1" x14ac:dyDescent="0.4">
      <c r="A113" s="140"/>
      <c r="B113" s="142">
        <v>243368</v>
      </c>
      <c r="C113" s="175" t="s">
        <v>11</v>
      </c>
      <c r="D113" s="175" t="s">
        <v>11</v>
      </c>
      <c r="E113" s="199" t="s">
        <v>2977</v>
      </c>
      <c r="F113" s="156">
        <v>87480</v>
      </c>
      <c r="G113" s="137"/>
      <c r="H113" s="137"/>
      <c r="I113" s="137"/>
    </row>
    <row r="114" spans="1:11" s="288" customFormat="1" x14ac:dyDescent="0.4">
      <c r="A114" s="140"/>
      <c r="B114" s="142"/>
      <c r="C114" s="175" t="s">
        <v>11</v>
      </c>
      <c r="D114" s="175" t="s">
        <v>11</v>
      </c>
      <c r="E114" s="199" t="s">
        <v>2978</v>
      </c>
      <c r="F114" s="156">
        <v>92744</v>
      </c>
      <c r="G114" s="137"/>
      <c r="H114" s="137"/>
      <c r="I114" s="137"/>
    </row>
    <row r="115" spans="1:11" s="288" customFormat="1" x14ac:dyDescent="0.4">
      <c r="A115" s="140"/>
      <c r="B115" s="142"/>
      <c r="C115" s="175" t="s">
        <v>11</v>
      </c>
      <c r="D115" s="175" t="s">
        <v>11</v>
      </c>
      <c r="E115" s="199" t="s">
        <v>2979</v>
      </c>
      <c r="F115" s="156">
        <v>96144</v>
      </c>
      <c r="G115" s="137"/>
      <c r="H115" s="137"/>
      <c r="I115" s="137"/>
    </row>
    <row r="116" spans="1:11" s="288" customFormat="1" x14ac:dyDescent="0.4">
      <c r="A116" s="140"/>
      <c r="B116" s="142"/>
      <c r="C116" s="175" t="s">
        <v>11</v>
      </c>
      <c r="D116" s="175" t="s">
        <v>11</v>
      </c>
      <c r="E116" s="199" t="s">
        <v>2980</v>
      </c>
      <c r="F116" s="156">
        <v>10656</v>
      </c>
      <c r="G116" s="137"/>
      <c r="H116" s="137"/>
      <c r="I116" s="137"/>
    </row>
    <row r="117" spans="1:11" s="288" customFormat="1" x14ac:dyDescent="0.4">
      <c r="A117" s="140"/>
      <c r="B117" s="142"/>
      <c r="C117" s="175" t="s">
        <v>11</v>
      </c>
      <c r="D117" s="175" t="s">
        <v>11</v>
      </c>
      <c r="E117" s="199" t="s">
        <v>2981</v>
      </c>
      <c r="F117" s="156">
        <v>10656</v>
      </c>
      <c r="G117" s="137"/>
      <c r="H117" s="137"/>
      <c r="I117" s="137"/>
    </row>
    <row r="118" spans="1:11" s="288" customFormat="1" x14ac:dyDescent="0.4">
      <c r="A118" s="140"/>
      <c r="B118" s="142"/>
      <c r="C118" s="175"/>
      <c r="D118" s="175"/>
      <c r="E118" s="199" t="s">
        <v>2982</v>
      </c>
      <c r="F118" s="156">
        <v>59200</v>
      </c>
      <c r="G118" s="137"/>
      <c r="H118" s="137"/>
      <c r="I118" s="137"/>
    </row>
    <row r="119" spans="1:11" s="288" customFormat="1" x14ac:dyDescent="0.4">
      <c r="A119" s="140"/>
      <c r="B119" s="142"/>
      <c r="C119" s="175"/>
      <c r="D119" s="175"/>
      <c r="E119" s="199" t="s">
        <v>2983</v>
      </c>
      <c r="F119" s="156">
        <v>10656</v>
      </c>
      <c r="G119" s="137"/>
      <c r="H119" s="137"/>
      <c r="I119" s="137"/>
    </row>
    <row r="120" spans="1:11" s="288" customFormat="1" x14ac:dyDescent="0.4">
      <c r="A120" s="140"/>
      <c r="B120" s="142"/>
      <c r="C120" s="175"/>
      <c r="D120" s="175"/>
      <c r="E120" s="199" t="s">
        <v>2984</v>
      </c>
      <c r="F120" s="156">
        <v>23088</v>
      </c>
      <c r="G120" s="137"/>
      <c r="H120" s="137"/>
      <c r="I120" s="137"/>
    </row>
    <row r="121" spans="1:11" s="288" customFormat="1" x14ac:dyDescent="0.4">
      <c r="A121" s="140"/>
      <c r="B121" s="142"/>
      <c r="C121" s="175"/>
      <c r="D121" s="175"/>
      <c r="E121" s="199" t="s">
        <v>2985</v>
      </c>
      <c r="F121" s="156">
        <v>85912</v>
      </c>
      <c r="G121" s="137"/>
      <c r="H121" s="137"/>
      <c r="I121" s="137"/>
    </row>
    <row r="122" spans="1:11" s="288" customFormat="1" x14ac:dyDescent="0.4">
      <c r="A122" s="140"/>
      <c r="B122" s="142"/>
      <c r="C122" s="175"/>
      <c r="D122" s="175"/>
      <c r="E122" s="199" t="s">
        <v>2986</v>
      </c>
      <c r="F122" s="156">
        <v>74455</v>
      </c>
      <c r="G122" s="137"/>
      <c r="H122" s="137"/>
      <c r="I122" s="137"/>
    </row>
    <row r="123" spans="1:11" s="280" customFormat="1" x14ac:dyDescent="0.4">
      <c r="A123" s="167"/>
      <c r="B123" s="277"/>
      <c r="C123" s="167"/>
      <c r="D123" s="167"/>
      <c r="E123" s="196"/>
      <c r="F123" s="156"/>
      <c r="G123" s="136"/>
      <c r="H123" s="137"/>
      <c r="I123" s="137"/>
    </row>
    <row r="124" spans="1:11" s="133" customFormat="1" x14ac:dyDescent="0.4">
      <c r="A124" s="273">
        <v>6</v>
      </c>
      <c r="B124" s="273" t="s">
        <v>11</v>
      </c>
      <c r="C124" s="273" t="s">
        <v>77</v>
      </c>
      <c r="D124" s="273" t="s">
        <v>11</v>
      </c>
      <c r="E124" s="196" t="s">
        <v>78</v>
      </c>
      <c r="F124" s="139">
        <v>20000</v>
      </c>
      <c r="G124" s="137" t="s">
        <v>11</v>
      </c>
      <c r="H124" s="137" t="s">
        <v>11</v>
      </c>
      <c r="I124" s="137" t="s">
        <v>11</v>
      </c>
      <c r="J124" s="285"/>
    </row>
    <row r="125" spans="1:11" s="133" customFormat="1" x14ac:dyDescent="0.4">
      <c r="A125" s="273"/>
      <c r="B125" s="273"/>
      <c r="C125" s="273"/>
      <c r="D125" s="273"/>
      <c r="E125" s="196"/>
      <c r="F125" s="139"/>
      <c r="G125" s="137"/>
      <c r="H125" s="137"/>
      <c r="I125" s="137"/>
      <c r="J125" s="285"/>
    </row>
    <row r="126" spans="1:11" s="276" customFormat="1" x14ac:dyDescent="0.4">
      <c r="A126" s="273">
        <v>7</v>
      </c>
      <c r="B126" s="274">
        <v>243158</v>
      </c>
      <c r="C126" s="320" t="s">
        <v>168</v>
      </c>
      <c r="D126" s="273" t="s">
        <v>11</v>
      </c>
      <c r="E126" s="269" t="s">
        <v>322</v>
      </c>
      <c r="F126" s="165">
        <v>51200</v>
      </c>
      <c r="G126" s="134">
        <v>243181</v>
      </c>
      <c r="H126" s="135">
        <v>52410485</v>
      </c>
      <c r="I126" s="135" t="s">
        <v>487</v>
      </c>
      <c r="K126" s="321">
        <f>F126+F127</f>
        <v>107750</v>
      </c>
    </row>
    <row r="127" spans="1:11" s="276" customFormat="1" x14ac:dyDescent="0.4">
      <c r="A127" s="273"/>
      <c r="B127" s="274"/>
      <c r="C127" s="320"/>
      <c r="D127" s="273"/>
      <c r="E127" s="269" t="s">
        <v>2289</v>
      </c>
      <c r="F127" s="165">
        <v>56550</v>
      </c>
      <c r="G127" s="134">
        <v>243304</v>
      </c>
      <c r="H127" s="135">
        <v>48846244</v>
      </c>
      <c r="I127" s="135" t="s">
        <v>487</v>
      </c>
      <c r="K127" s="321"/>
    </row>
    <row r="128" spans="1:11" s="276" customFormat="1" x14ac:dyDescent="0.4">
      <c r="A128" s="273"/>
      <c r="B128" s="274"/>
      <c r="C128" s="273"/>
      <c r="D128" s="273"/>
      <c r="E128" s="196"/>
      <c r="F128" s="156"/>
      <c r="G128" s="136"/>
      <c r="H128" s="137"/>
      <c r="I128" s="137"/>
    </row>
    <row r="129" spans="1:11" s="276" customFormat="1" x14ac:dyDescent="0.4">
      <c r="A129" s="273">
        <v>8</v>
      </c>
      <c r="B129" s="274">
        <v>243157</v>
      </c>
      <c r="C129" s="273" t="s">
        <v>323</v>
      </c>
      <c r="D129" s="273" t="s">
        <v>11</v>
      </c>
      <c r="E129" s="269" t="s">
        <v>324</v>
      </c>
      <c r="F129" s="165">
        <v>57600</v>
      </c>
      <c r="G129" s="134">
        <v>243336</v>
      </c>
      <c r="H129" s="135">
        <v>49392764</v>
      </c>
      <c r="I129" s="135" t="s">
        <v>487</v>
      </c>
    </row>
    <row r="130" spans="1:11" s="276" customFormat="1" x14ac:dyDescent="0.4">
      <c r="A130" s="273"/>
      <c r="B130" s="274"/>
      <c r="C130" s="273"/>
      <c r="D130" s="273"/>
      <c r="E130" s="196"/>
      <c r="F130" s="156"/>
      <c r="G130" s="136"/>
      <c r="H130" s="137"/>
      <c r="I130" s="137"/>
    </row>
    <row r="131" spans="1:11" s="173" customFormat="1" x14ac:dyDescent="0.4">
      <c r="A131" s="137">
        <v>9</v>
      </c>
      <c r="B131" s="136">
        <v>243157</v>
      </c>
      <c r="C131" s="282" t="s">
        <v>97</v>
      </c>
      <c r="D131" s="273" t="s">
        <v>11</v>
      </c>
      <c r="E131" s="195" t="s">
        <v>320</v>
      </c>
      <c r="F131" s="170">
        <v>49600</v>
      </c>
      <c r="G131" s="146">
        <v>243217</v>
      </c>
      <c r="H131" s="144">
        <v>53044897</v>
      </c>
      <c r="I131" s="144" t="s">
        <v>487</v>
      </c>
      <c r="K131" s="335">
        <f>F131+F132+F133+F134+F135+F136+F137+F138+F139+F140+F141+F142+F143</f>
        <v>492700</v>
      </c>
    </row>
    <row r="132" spans="1:11" s="173" customFormat="1" x14ac:dyDescent="0.4">
      <c r="A132" s="137"/>
      <c r="B132" s="137"/>
      <c r="C132" s="273" t="s">
        <v>11</v>
      </c>
      <c r="D132" s="273" t="s">
        <v>11</v>
      </c>
      <c r="E132" s="195" t="s">
        <v>325</v>
      </c>
      <c r="F132" s="170">
        <v>48300</v>
      </c>
      <c r="G132" s="144" t="s">
        <v>11</v>
      </c>
      <c r="H132" s="144" t="s">
        <v>11</v>
      </c>
      <c r="I132" s="144" t="s">
        <v>11</v>
      </c>
    </row>
    <row r="133" spans="1:11" s="173" customFormat="1" x14ac:dyDescent="0.4">
      <c r="A133" s="137"/>
      <c r="B133" s="137"/>
      <c r="C133" s="273" t="s">
        <v>11</v>
      </c>
      <c r="D133" s="273" t="s">
        <v>11</v>
      </c>
      <c r="E133" s="195" t="s">
        <v>326</v>
      </c>
      <c r="F133" s="170">
        <v>10000</v>
      </c>
      <c r="G133" s="144" t="s">
        <v>11</v>
      </c>
      <c r="H133" s="144" t="s">
        <v>11</v>
      </c>
      <c r="I133" s="144" t="s">
        <v>11</v>
      </c>
    </row>
    <row r="134" spans="1:11" s="288" customFormat="1" x14ac:dyDescent="0.4">
      <c r="A134" s="140"/>
      <c r="B134" s="140"/>
      <c r="C134" s="167" t="s">
        <v>11</v>
      </c>
      <c r="D134" s="167" t="s">
        <v>11</v>
      </c>
      <c r="E134" s="195" t="s">
        <v>593</v>
      </c>
      <c r="F134" s="170">
        <v>17000</v>
      </c>
      <c r="G134" s="144" t="s">
        <v>11</v>
      </c>
      <c r="H134" s="144" t="s">
        <v>11</v>
      </c>
      <c r="I134" s="144" t="s">
        <v>11</v>
      </c>
    </row>
    <row r="135" spans="1:11" s="288" customFormat="1" x14ac:dyDescent="0.4">
      <c r="A135" s="140"/>
      <c r="B135" s="142">
        <v>242899</v>
      </c>
      <c r="C135" s="167" t="s">
        <v>11</v>
      </c>
      <c r="D135" s="167" t="s">
        <v>11</v>
      </c>
      <c r="E135" s="195" t="s">
        <v>1991</v>
      </c>
      <c r="F135" s="170">
        <v>48500</v>
      </c>
      <c r="G135" s="146">
        <v>243306</v>
      </c>
      <c r="H135" s="144">
        <v>48846268</v>
      </c>
      <c r="I135" s="144" t="s">
        <v>11</v>
      </c>
    </row>
    <row r="136" spans="1:11" s="288" customFormat="1" x14ac:dyDescent="0.4">
      <c r="A136" s="140"/>
      <c r="B136" s="140"/>
      <c r="C136" s="167" t="s">
        <v>11</v>
      </c>
      <c r="D136" s="167" t="s">
        <v>11</v>
      </c>
      <c r="E136" s="195" t="s">
        <v>1447</v>
      </c>
      <c r="F136" s="170">
        <v>18000</v>
      </c>
      <c r="G136" s="144" t="s">
        <v>11</v>
      </c>
      <c r="H136" s="144" t="s">
        <v>11</v>
      </c>
      <c r="I136" s="144" t="s">
        <v>11</v>
      </c>
    </row>
    <row r="137" spans="1:11" s="288" customFormat="1" x14ac:dyDescent="0.4">
      <c r="A137" s="140"/>
      <c r="B137" s="140"/>
      <c r="C137" s="167" t="s">
        <v>11</v>
      </c>
      <c r="D137" s="167" t="s">
        <v>11</v>
      </c>
      <c r="E137" s="195" t="s">
        <v>1643</v>
      </c>
      <c r="F137" s="170">
        <v>2250</v>
      </c>
      <c r="G137" s="144" t="s">
        <v>11</v>
      </c>
      <c r="H137" s="144" t="s">
        <v>11</v>
      </c>
      <c r="I137" s="144" t="s">
        <v>11</v>
      </c>
    </row>
    <row r="138" spans="1:11" s="288" customFormat="1" x14ac:dyDescent="0.4">
      <c r="A138" s="140"/>
      <c r="B138" s="140"/>
      <c r="C138" s="167" t="s">
        <v>11</v>
      </c>
      <c r="D138" s="167" t="s">
        <v>11</v>
      </c>
      <c r="E138" s="195" t="s">
        <v>1657</v>
      </c>
      <c r="F138" s="170">
        <v>100000</v>
      </c>
      <c r="G138" s="144" t="s">
        <v>11</v>
      </c>
      <c r="H138" s="144" t="s">
        <v>11</v>
      </c>
      <c r="I138" s="144" t="s">
        <v>11</v>
      </c>
    </row>
    <row r="139" spans="1:11" s="288" customFormat="1" x14ac:dyDescent="0.4">
      <c r="A139" s="140"/>
      <c r="B139" s="140"/>
      <c r="C139" s="167" t="s">
        <v>11</v>
      </c>
      <c r="D139" s="167" t="s">
        <v>11</v>
      </c>
      <c r="E139" s="195" t="s">
        <v>1658</v>
      </c>
      <c r="F139" s="170">
        <v>9650</v>
      </c>
      <c r="G139" s="144" t="s">
        <v>11</v>
      </c>
      <c r="H139" s="144" t="s">
        <v>11</v>
      </c>
      <c r="I139" s="144" t="s">
        <v>11</v>
      </c>
    </row>
    <row r="140" spans="1:11" s="288" customFormat="1" x14ac:dyDescent="0.4">
      <c r="A140" s="140"/>
      <c r="B140" s="140"/>
      <c r="C140" s="167" t="s">
        <v>11</v>
      </c>
      <c r="D140" s="167" t="s">
        <v>11</v>
      </c>
      <c r="E140" s="195" t="s">
        <v>1445</v>
      </c>
      <c r="F140" s="170">
        <v>65200</v>
      </c>
      <c r="G140" s="144" t="s">
        <v>11</v>
      </c>
      <c r="H140" s="144" t="s">
        <v>11</v>
      </c>
      <c r="I140" s="144" t="s">
        <v>11</v>
      </c>
    </row>
    <row r="141" spans="1:11" s="288" customFormat="1" x14ac:dyDescent="0.4">
      <c r="A141" s="140"/>
      <c r="B141" s="140"/>
      <c r="C141" s="167" t="s">
        <v>11</v>
      </c>
      <c r="D141" s="167" t="s">
        <v>11</v>
      </c>
      <c r="E141" s="195" t="s">
        <v>1992</v>
      </c>
      <c r="F141" s="170">
        <v>38500</v>
      </c>
      <c r="G141" s="144" t="s">
        <v>11</v>
      </c>
      <c r="H141" s="144" t="s">
        <v>11</v>
      </c>
      <c r="I141" s="144" t="s">
        <v>11</v>
      </c>
    </row>
    <row r="142" spans="1:11" s="288" customFormat="1" x14ac:dyDescent="0.4">
      <c r="A142" s="140"/>
      <c r="B142" s="140"/>
      <c r="C142" s="167" t="s">
        <v>11</v>
      </c>
      <c r="D142" s="167" t="s">
        <v>11</v>
      </c>
      <c r="E142" s="195" t="s">
        <v>1993</v>
      </c>
      <c r="F142" s="170">
        <v>23500</v>
      </c>
      <c r="G142" s="144" t="s">
        <v>11</v>
      </c>
      <c r="H142" s="144" t="s">
        <v>11</v>
      </c>
      <c r="I142" s="144" t="s">
        <v>11</v>
      </c>
    </row>
    <row r="143" spans="1:11" s="288" customFormat="1" x14ac:dyDescent="0.4">
      <c r="A143" s="140"/>
      <c r="B143" s="140"/>
      <c r="C143" s="167" t="s">
        <v>11</v>
      </c>
      <c r="D143" s="167" t="s">
        <v>11</v>
      </c>
      <c r="E143" s="195" t="s">
        <v>1994</v>
      </c>
      <c r="F143" s="170">
        <v>62200</v>
      </c>
      <c r="G143" s="144" t="s">
        <v>11</v>
      </c>
      <c r="H143" s="144" t="s">
        <v>11</v>
      </c>
      <c r="I143" s="144" t="s">
        <v>11</v>
      </c>
    </row>
    <row r="144" spans="1:11" s="288" customFormat="1" x14ac:dyDescent="0.4">
      <c r="A144" s="140"/>
      <c r="B144" s="142">
        <v>243368</v>
      </c>
      <c r="C144" s="167" t="s">
        <v>11</v>
      </c>
      <c r="D144" s="167" t="s">
        <v>11</v>
      </c>
      <c r="E144" s="196" t="s">
        <v>2975</v>
      </c>
      <c r="F144" s="156">
        <v>139100</v>
      </c>
      <c r="G144" s="137"/>
      <c r="H144" s="137"/>
      <c r="I144" s="137"/>
    </row>
    <row r="145" spans="1:11" s="288" customFormat="1" x14ac:dyDescent="0.4">
      <c r="A145" s="140"/>
      <c r="B145" s="140"/>
      <c r="C145" s="167" t="s">
        <v>11</v>
      </c>
      <c r="D145" s="167" t="s">
        <v>11</v>
      </c>
      <c r="E145" s="196"/>
      <c r="F145" s="156"/>
      <c r="G145" s="137"/>
      <c r="H145" s="137"/>
      <c r="I145" s="137"/>
    </row>
    <row r="146" spans="1:11" s="288" customFormat="1" x14ac:dyDescent="0.4">
      <c r="A146" s="140"/>
      <c r="B146" s="140"/>
      <c r="C146" s="167" t="s">
        <v>11</v>
      </c>
      <c r="D146" s="167" t="s">
        <v>11</v>
      </c>
      <c r="E146" s="196"/>
      <c r="F146" s="156"/>
      <c r="G146" s="137"/>
      <c r="H146" s="137"/>
      <c r="I146" s="137"/>
    </row>
    <row r="147" spans="1:11" s="288" customFormat="1" x14ac:dyDescent="0.4">
      <c r="A147" s="140"/>
      <c r="B147" s="140"/>
      <c r="C147" s="167" t="s">
        <v>11</v>
      </c>
      <c r="D147" s="167" t="s">
        <v>11</v>
      </c>
      <c r="E147" s="196"/>
      <c r="F147" s="156"/>
      <c r="G147" s="137"/>
      <c r="H147" s="137"/>
      <c r="I147" s="137"/>
    </row>
    <row r="148" spans="1:11" s="173" customFormat="1" x14ac:dyDescent="0.4">
      <c r="A148" s="137"/>
      <c r="B148" s="137"/>
      <c r="C148" s="273"/>
      <c r="D148" s="273"/>
      <c r="E148" s="196"/>
      <c r="F148" s="156"/>
      <c r="G148" s="137"/>
      <c r="H148" s="137"/>
      <c r="I148" s="137"/>
    </row>
    <row r="149" spans="1:11" s="276" customFormat="1" x14ac:dyDescent="0.4">
      <c r="A149" s="273">
        <v>10</v>
      </c>
      <c r="B149" s="274">
        <v>242976</v>
      </c>
      <c r="C149" s="273" t="s">
        <v>129</v>
      </c>
      <c r="D149" s="137" t="s">
        <v>11</v>
      </c>
      <c r="E149" s="269" t="s">
        <v>167</v>
      </c>
      <c r="F149" s="165">
        <v>35200</v>
      </c>
      <c r="G149" s="134">
        <v>243181</v>
      </c>
      <c r="H149" s="135">
        <v>52410481</v>
      </c>
      <c r="I149" s="135" t="s">
        <v>487</v>
      </c>
      <c r="K149" s="321">
        <f>F149+F150+F151+F152+F153+F154</f>
        <v>183800</v>
      </c>
    </row>
    <row r="150" spans="1:11" s="276" customFormat="1" x14ac:dyDescent="0.4">
      <c r="A150" s="273"/>
      <c r="B150" s="274">
        <v>242978</v>
      </c>
      <c r="C150" s="273" t="s">
        <v>11</v>
      </c>
      <c r="D150" s="137" t="s">
        <v>11</v>
      </c>
      <c r="E150" s="269" t="s">
        <v>169</v>
      </c>
      <c r="F150" s="165">
        <v>12375</v>
      </c>
      <c r="G150" s="135" t="s">
        <v>11</v>
      </c>
      <c r="H150" s="135" t="s">
        <v>11</v>
      </c>
      <c r="I150" s="135" t="s">
        <v>11</v>
      </c>
    </row>
    <row r="151" spans="1:11" s="276" customFormat="1" x14ac:dyDescent="0.4">
      <c r="A151" s="273"/>
      <c r="B151" s="274">
        <v>243095</v>
      </c>
      <c r="C151" s="273" t="s">
        <v>11</v>
      </c>
      <c r="D151" s="137" t="s">
        <v>11</v>
      </c>
      <c r="E151" s="269" t="s">
        <v>222</v>
      </c>
      <c r="F151" s="165">
        <v>14625</v>
      </c>
      <c r="G151" s="135" t="s">
        <v>11</v>
      </c>
      <c r="H151" s="135" t="s">
        <v>11</v>
      </c>
      <c r="I151" s="135" t="s">
        <v>11</v>
      </c>
    </row>
    <row r="152" spans="1:11" s="276" customFormat="1" x14ac:dyDescent="0.4">
      <c r="A152" s="273"/>
      <c r="B152" s="274">
        <v>243108</v>
      </c>
      <c r="C152" s="273" t="s">
        <v>11</v>
      </c>
      <c r="D152" s="137" t="s">
        <v>11</v>
      </c>
      <c r="E152" s="269" t="s">
        <v>235</v>
      </c>
      <c r="F152" s="165">
        <v>54400</v>
      </c>
      <c r="G152" s="135" t="s">
        <v>11</v>
      </c>
      <c r="H152" s="135" t="s">
        <v>11</v>
      </c>
      <c r="I152" s="135" t="s">
        <v>11</v>
      </c>
    </row>
    <row r="153" spans="1:11" s="276" customFormat="1" x14ac:dyDescent="0.4">
      <c r="A153" s="273"/>
      <c r="B153" s="274">
        <v>243126</v>
      </c>
      <c r="C153" s="273" t="s">
        <v>11</v>
      </c>
      <c r="D153" s="137" t="s">
        <v>11</v>
      </c>
      <c r="E153" s="269" t="s">
        <v>321</v>
      </c>
      <c r="F153" s="165">
        <v>32000</v>
      </c>
      <c r="G153" s="135" t="s">
        <v>11</v>
      </c>
      <c r="H153" s="135" t="s">
        <v>11</v>
      </c>
      <c r="I153" s="135" t="s">
        <v>11</v>
      </c>
    </row>
    <row r="154" spans="1:11" s="280" customFormat="1" x14ac:dyDescent="0.4">
      <c r="A154" s="167"/>
      <c r="B154" s="277">
        <v>242898</v>
      </c>
      <c r="C154" s="167" t="s">
        <v>11</v>
      </c>
      <c r="D154" s="140" t="s">
        <v>11</v>
      </c>
      <c r="E154" s="269">
        <v>650800599</v>
      </c>
      <c r="F154" s="165">
        <v>35200</v>
      </c>
      <c r="G154" s="135" t="s">
        <v>11</v>
      </c>
      <c r="H154" s="135" t="s">
        <v>11</v>
      </c>
      <c r="I154" s="135" t="s">
        <v>11</v>
      </c>
    </row>
    <row r="155" spans="1:11" s="280" customFormat="1" x14ac:dyDescent="0.4">
      <c r="A155" s="167"/>
      <c r="B155" s="277">
        <v>243216</v>
      </c>
      <c r="C155" s="167" t="s">
        <v>11</v>
      </c>
      <c r="D155" s="140" t="s">
        <v>11</v>
      </c>
      <c r="E155" s="267" t="s">
        <v>914</v>
      </c>
      <c r="F155" s="141">
        <v>16875</v>
      </c>
      <c r="G155" s="142"/>
      <c r="H155" s="140"/>
      <c r="I155" s="140"/>
    </row>
    <row r="156" spans="1:11" s="280" customFormat="1" x14ac:dyDescent="0.4">
      <c r="A156" s="167"/>
      <c r="B156" s="277">
        <v>242899</v>
      </c>
      <c r="C156" s="167" t="s">
        <v>11</v>
      </c>
      <c r="D156" s="140" t="s">
        <v>11</v>
      </c>
      <c r="E156" s="267" t="s">
        <v>1446</v>
      </c>
      <c r="F156" s="141">
        <v>72000</v>
      </c>
      <c r="G156" s="142"/>
      <c r="H156" s="140"/>
      <c r="I156" s="140"/>
    </row>
    <row r="157" spans="1:11" s="280" customFormat="1" x14ac:dyDescent="0.4">
      <c r="A157" s="167"/>
      <c r="B157" s="167"/>
      <c r="C157" s="167" t="s">
        <v>11</v>
      </c>
      <c r="D157" s="140" t="s">
        <v>11</v>
      </c>
      <c r="E157" s="267" t="s">
        <v>2095</v>
      </c>
      <c r="F157" s="141">
        <v>48000</v>
      </c>
      <c r="G157" s="142"/>
      <c r="H157" s="140"/>
      <c r="I157" s="140"/>
    </row>
    <row r="158" spans="1:11" s="280" customFormat="1" x14ac:dyDescent="0.4">
      <c r="A158" s="167"/>
      <c r="B158" s="167"/>
      <c r="C158" s="167" t="s">
        <v>11</v>
      </c>
      <c r="D158" s="140" t="s">
        <v>11</v>
      </c>
      <c r="E158" s="267" t="s">
        <v>2096</v>
      </c>
      <c r="F158" s="141">
        <v>16875</v>
      </c>
      <c r="G158" s="142"/>
      <c r="H158" s="140"/>
      <c r="I158" s="140"/>
    </row>
    <row r="159" spans="1:11" s="280" customFormat="1" x14ac:dyDescent="0.4">
      <c r="A159" s="167"/>
      <c r="B159" s="167"/>
      <c r="C159" s="167" t="s">
        <v>11</v>
      </c>
      <c r="D159" s="140" t="s">
        <v>11</v>
      </c>
      <c r="E159" s="187"/>
      <c r="F159" s="141"/>
      <c r="G159" s="142"/>
      <c r="H159" s="140"/>
      <c r="I159" s="140"/>
    </row>
    <row r="160" spans="1:11" s="280" customFormat="1" x14ac:dyDescent="0.4">
      <c r="A160" s="167">
        <v>11</v>
      </c>
      <c r="B160" s="277">
        <v>243307</v>
      </c>
      <c r="C160" s="167" t="s">
        <v>2255</v>
      </c>
      <c r="D160" s="140" t="s">
        <v>11</v>
      </c>
      <c r="E160" s="187" t="s">
        <v>2256</v>
      </c>
      <c r="F160" s="141">
        <v>4800</v>
      </c>
      <c r="G160" s="142"/>
      <c r="H160" s="140"/>
      <c r="I160" s="140"/>
    </row>
    <row r="161" spans="1:11" s="280" customFormat="1" x14ac:dyDescent="0.4">
      <c r="A161" s="167"/>
      <c r="B161" s="167"/>
      <c r="C161" s="167" t="s">
        <v>11</v>
      </c>
      <c r="D161" s="140" t="s">
        <v>11</v>
      </c>
      <c r="E161" s="187" t="s">
        <v>2257</v>
      </c>
      <c r="F161" s="141">
        <v>4800</v>
      </c>
      <c r="G161" s="142"/>
      <c r="H161" s="140"/>
      <c r="I161" s="140"/>
    </row>
    <row r="162" spans="1:11" s="280" customFormat="1" x14ac:dyDescent="0.4">
      <c r="A162" s="167"/>
      <c r="B162" s="167"/>
      <c r="C162" s="167"/>
      <c r="D162" s="167"/>
      <c r="E162" s="187"/>
      <c r="F162" s="141"/>
      <c r="G162" s="142"/>
      <c r="H162" s="140"/>
      <c r="I162" s="140"/>
    </row>
    <row r="163" spans="1:11" s="280" customFormat="1" x14ac:dyDescent="0.4">
      <c r="A163" s="167">
        <v>12</v>
      </c>
      <c r="B163" s="277">
        <v>243340</v>
      </c>
      <c r="C163" s="167" t="s">
        <v>2663</v>
      </c>
      <c r="D163" s="140" t="s">
        <v>11</v>
      </c>
      <c r="E163" s="187" t="s">
        <v>2664</v>
      </c>
      <c r="F163" s="141">
        <v>2250</v>
      </c>
      <c r="G163" s="142"/>
      <c r="H163" s="140"/>
      <c r="I163" s="140"/>
    </row>
    <row r="164" spans="1:11" s="280" customFormat="1" x14ac:dyDescent="0.4">
      <c r="A164" s="167"/>
      <c r="B164" s="167"/>
      <c r="C164" s="167"/>
      <c r="D164" s="167"/>
      <c r="E164" s="187"/>
      <c r="F164" s="141"/>
      <c r="G164" s="142"/>
      <c r="H164" s="140"/>
      <c r="I164" s="140"/>
    </row>
    <row r="165" spans="1:11" s="280" customFormat="1" x14ac:dyDescent="0.4">
      <c r="A165" s="167"/>
      <c r="B165" s="167"/>
      <c r="C165" s="167"/>
      <c r="D165" s="167"/>
      <c r="E165" s="187"/>
      <c r="F165" s="141"/>
      <c r="G165" s="142"/>
      <c r="H165" s="140"/>
      <c r="I165" s="140"/>
    </row>
    <row r="166" spans="1:11" s="128" customFormat="1" x14ac:dyDescent="0.4">
      <c r="A166" s="167"/>
      <c r="B166" s="167"/>
      <c r="C166" s="167"/>
      <c r="D166" s="167"/>
      <c r="E166" s="194"/>
      <c r="F166" s="185">
        <f>SUM(F4:F165)</f>
        <v>10497487</v>
      </c>
      <c r="G166" s="290"/>
      <c r="H166" s="290"/>
      <c r="I166" s="183">
        <f>F166-K166</f>
        <v>1023291</v>
      </c>
      <c r="K166" s="299">
        <f>SUM(K2:K165)</f>
        <v>9474196</v>
      </c>
    </row>
  </sheetData>
  <autoFilter ref="A2:I8" xr:uid="{7BA76442-FBFB-4C6A-8B9A-E19A5A664062}"/>
  <mergeCells count="1">
    <mergeCell ref="A1:I1"/>
  </mergeCells>
  <phoneticPr fontId="4" type="noConversion"/>
  <pageMargins left="0.11811023622047245" right="0.11811023622047245" top="0.74803149606299213" bottom="0.15748031496062992" header="0.31496062992125984" footer="0.11811023622047245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60460-38EC-45A4-8882-8A7323DB3874}">
  <dimension ref="A1:J47"/>
  <sheetViews>
    <sheetView zoomScaleNormal="100" workbookViewId="0">
      <selection activeCell="G47" sqref="G47"/>
    </sheetView>
  </sheetViews>
  <sheetFormatPr defaultRowHeight="21" x14ac:dyDescent="0.45"/>
  <cols>
    <col min="1" max="1" width="5.625" style="215" customWidth="1"/>
    <col min="2" max="2" width="7.375" style="215" customWidth="1"/>
    <col min="3" max="3" width="24.875" style="223" customWidth="1"/>
    <col min="4" max="4" width="10.5" style="223" customWidth="1"/>
    <col min="5" max="5" width="10.75" style="215" customWidth="1"/>
    <col min="6" max="6" width="8.625" style="224" customWidth="1"/>
    <col min="7" max="8" width="8.25" style="223" customWidth="1"/>
    <col min="9" max="9" width="8.75" style="223" customWidth="1"/>
    <col min="10" max="10" width="9.875" style="5" bestFit="1" customWidth="1"/>
    <col min="11" max="16384" width="9" style="1"/>
  </cols>
  <sheetData>
    <row r="1" spans="1:10" s="25" customFormat="1" x14ac:dyDescent="0.45">
      <c r="A1" s="810" t="s">
        <v>43</v>
      </c>
      <c r="B1" s="810"/>
      <c r="C1" s="810"/>
      <c r="D1" s="810"/>
      <c r="E1" s="810"/>
      <c r="F1" s="810"/>
      <c r="G1" s="810"/>
      <c r="H1" s="810"/>
      <c r="I1" s="70"/>
      <c r="J1" s="37"/>
    </row>
    <row r="2" spans="1:10" s="19" customFormat="1" ht="23.25" x14ac:dyDescent="0.5">
      <c r="A2" s="68" t="s">
        <v>8</v>
      </c>
      <c r="B2" s="68" t="s">
        <v>7</v>
      </c>
      <c r="C2" s="68" t="s">
        <v>0</v>
      </c>
      <c r="D2" s="68" t="s">
        <v>1</v>
      </c>
      <c r="E2" s="68" t="s">
        <v>2</v>
      </c>
      <c r="F2" s="204" t="s">
        <v>3</v>
      </c>
      <c r="G2" s="68" t="s">
        <v>4</v>
      </c>
      <c r="H2" s="68" t="s">
        <v>6</v>
      </c>
      <c r="I2" s="68" t="s">
        <v>16</v>
      </c>
      <c r="J2" s="49"/>
    </row>
    <row r="3" spans="1:10" s="93" customFormat="1" ht="21.75" x14ac:dyDescent="0.45">
      <c r="A3" s="206"/>
      <c r="B3" s="207">
        <v>243162</v>
      </c>
      <c r="C3" s="206" t="s">
        <v>357</v>
      </c>
      <c r="D3" s="206"/>
      <c r="E3" s="206"/>
      <c r="F3" s="208"/>
      <c r="G3" s="206"/>
      <c r="H3" s="206"/>
      <c r="I3" s="208"/>
    </row>
    <row r="4" spans="1:10" s="441" customFormat="1" ht="23.25" x14ac:dyDescent="0.5">
      <c r="A4" s="366">
        <v>1</v>
      </c>
      <c r="B4" s="367">
        <v>242313</v>
      </c>
      <c r="C4" s="366" t="s">
        <v>30</v>
      </c>
      <c r="D4" s="368" t="s">
        <v>31</v>
      </c>
      <c r="E4" s="366" t="s">
        <v>32</v>
      </c>
      <c r="F4" s="242">
        <v>13000</v>
      </c>
      <c r="G4" s="368"/>
      <c r="H4" s="368"/>
      <c r="I4" s="368"/>
      <c r="J4" s="440"/>
    </row>
    <row r="5" spans="1:10" s="441" customFormat="1" ht="23.25" x14ac:dyDescent="0.5">
      <c r="A5" s="366"/>
      <c r="B5" s="367"/>
      <c r="C5" s="366"/>
      <c r="D5" s="368"/>
      <c r="E5" s="366"/>
      <c r="F5" s="242"/>
      <c r="G5" s="368"/>
      <c r="H5" s="368"/>
      <c r="I5" s="368"/>
      <c r="J5" s="440"/>
    </row>
    <row r="6" spans="1:10" s="443" customFormat="1" ht="23.25" x14ac:dyDescent="0.5">
      <c r="A6" s="366">
        <v>2</v>
      </c>
      <c r="B6" s="366" t="s">
        <v>11</v>
      </c>
      <c r="C6" s="366" t="s">
        <v>41</v>
      </c>
      <c r="D6" s="366" t="s">
        <v>11</v>
      </c>
      <c r="E6" s="366" t="s">
        <v>42</v>
      </c>
      <c r="F6" s="378">
        <v>3600</v>
      </c>
      <c r="G6" s="366"/>
      <c r="H6" s="366"/>
      <c r="I6" s="366"/>
      <c r="J6" s="442"/>
    </row>
    <row r="7" spans="1:10" s="443" customFormat="1" ht="23.25" x14ac:dyDescent="0.5">
      <c r="A7" s="366"/>
      <c r="B7" s="367">
        <v>243095</v>
      </c>
      <c r="C7" s="366" t="s">
        <v>11</v>
      </c>
      <c r="D7" s="366"/>
      <c r="E7" s="366" t="s">
        <v>228</v>
      </c>
      <c r="F7" s="378">
        <v>6400</v>
      </c>
      <c r="G7" s="366"/>
      <c r="H7" s="366"/>
      <c r="I7" s="366"/>
      <c r="J7" s="442"/>
    </row>
    <row r="8" spans="1:10" s="443" customFormat="1" ht="23.25" x14ac:dyDescent="0.5">
      <c r="A8" s="68"/>
      <c r="B8" s="68"/>
      <c r="C8" s="68"/>
      <c r="D8" s="68"/>
      <c r="E8" s="68"/>
      <c r="F8" s="204"/>
      <c r="G8" s="68"/>
      <c r="H8" s="68"/>
      <c r="I8" s="68"/>
      <c r="J8" s="442"/>
    </row>
    <row r="9" spans="1:10" s="443" customFormat="1" ht="23.25" x14ac:dyDescent="0.5">
      <c r="A9" s="366">
        <v>3</v>
      </c>
      <c r="B9" s="367">
        <v>241925</v>
      </c>
      <c r="C9" s="366" t="s">
        <v>46</v>
      </c>
      <c r="D9" s="366" t="s">
        <v>11</v>
      </c>
      <c r="E9" s="366" t="s">
        <v>47</v>
      </c>
      <c r="F9" s="378">
        <v>14200</v>
      </c>
      <c r="G9" s="366"/>
      <c r="H9" s="366"/>
      <c r="I9" s="366"/>
      <c r="J9" s="442"/>
    </row>
    <row r="10" spans="1:10" s="443" customFormat="1" ht="23.25" x14ac:dyDescent="0.5">
      <c r="A10" s="68"/>
      <c r="B10" s="374"/>
      <c r="C10" s="68"/>
      <c r="D10" s="68"/>
      <c r="E10" s="68"/>
      <c r="F10" s="204"/>
      <c r="G10" s="68"/>
      <c r="H10" s="68"/>
      <c r="I10" s="68"/>
      <c r="J10" s="442"/>
    </row>
    <row r="11" spans="1:10" s="445" customFormat="1" ht="23.25" x14ac:dyDescent="0.5">
      <c r="A11" s="366">
        <v>4</v>
      </c>
      <c r="B11" s="367"/>
      <c r="C11" s="437" t="s">
        <v>227</v>
      </c>
      <c r="D11" s="366" t="s">
        <v>11</v>
      </c>
      <c r="E11" s="211" t="s">
        <v>283</v>
      </c>
      <c r="F11" s="259">
        <v>22750</v>
      </c>
      <c r="G11" s="305">
        <v>243209</v>
      </c>
      <c r="H11" s="211">
        <v>52410638</v>
      </c>
      <c r="I11" s="211" t="s">
        <v>487</v>
      </c>
      <c r="J11" s="444">
        <f>F11</f>
        <v>22750</v>
      </c>
    </row>
    <row r="12" spans="1:10" s="451" customFormat="1" ht="23.25" x14ac:dyDescent="0.5">
      <c r="A12" s="210"/>
      <c r="B12" s="326"/>
      <c r="C12" s="68" t="s">
        <v>11</v>
      </c>
      <c r="D12" s="68" t="s">
        <v>11</v>
      </c>
      <c r="E12" s="219" t="s">
        <v>1680</v>
      </c>
      <c r="F12" s="308">
        <v>8848</v>
      </c>
      <c r="G12" s="612">
        <v>243335</v>
      </c>
      <c r="H12" s="219">
        <v>49392751</v>
      </c>
      <c r="I12" s="219" t="s">
        <v>11</v>
      </c>
      <c r="J12" s="450"/>
    </row>
    <row r="13" spans="1:10" s="451" customFormat="1" ht="23.25" x14ac:dyDescent="0.5">
      <c r="A13" s="210"/>
      <c r="B13" s="326"/>
      <c r="C13" s="68" t="s">
        <v>11</v>
      </c>
      <c r="D13" s="68" t="s">
        <v>11</v>
      </c>
      <c r="E13" s="219" t="s">
        <v>1682</v>
      </c>
      <c r="F13" s="308">
        <v>14640</v>
      </c>
      <c r="G13" s="217" t="s">
        <v>11</v>
      </c>
      <c r="H13" s="219" t="s">
        <v>11</v>
      </c>
      <c r="I13" s="219" t="s">
        <v>11</v>
      </c>
      <c r="J13" s="450"/>
    </row>
    <row r="14" spans="1:10" s="443" customFormat="1" ht="23.25" x14ac:dyDescent="0.5">
      <c r="A14" s="68"/>
      <c r="B14" s="374"/>
      <c r="C14" s="68"/>
      <c r="D14" s="68"/>
      <c r="E14" s="228"/>
      <c r="F14" s="233"/>
      <c r="G14" s="446"/>
      <c r="H14" s="68"/>
      <c r="I14" s="68"/>
      <c r="J14" s="442"/>
    </row>
    <row r="15" spans="1:10" s="445" customFormat="1" ht="23.25" x14ac:dyDescent="0.5">
      <c r="A15" s="366">
        <v>5</v>
      </c>
      <c r="B15" s="367">
        <v>243034</v>
      </c>
      <c r="C15" s="366" t="s">
        <v>131</v>
      </c>
      <c r="D15" s="366" t="s">
        <v>11</v>
      </c>
      <c r="E15" s="219" t="s">
        <v>220</v>
      </c>
      <c r="F15" s="309">
        <v>3780</v>
      </c>
      <c r="G15" s="217">
        <v>243276</v>
      </c>
      <c r="H15" s="219">
        <v>53664270</v>
      </c>
      <c r="I15" s="219" t="s">
        <v>487</v>
      </c>
      <c r="J15" s="444">
        <f>F15+F16</f>
        <v>23280</v>
      </c>
    </row>
    <row r="16" spans="1:10" s="445" customFormat="1" ht="23.25" x14ac:dyDescent="0.5">
      <c r="A16" s="366"/>
      <c r="B16" s="367"/>
      <c r="C16" s="366"/>
      <c r="D16" s="366" t="s">
        <v>11</v>
      </c>
      <c r="E16" s="219" t="s">
        <v>1927</v>
      </c>
      <c r="F16" s="309">
        <v>19500</v>
      </c>
      <c r="G16" s="217" t="s">
        <v>11</v>
      </c>
      <c r="H16" s="219" t="s">
        <v>11</v>
      </c>
      <c r="I16" s="219" t="s">
        <v>11</v>
      </c>
      <c r="J16" s="444"/>
    </row>
    <row r="17" spans="1:10" s="445" customFormat="1" ht="23.25" x14ac:dyDescent="0.5">
      <c r="A17" s="366"/>
      <c r="B17" s="367"/>
      <c r="C17" s="68" t="s">
        <v>11</v>
      </c>
      <c r="D17" s="68" t="s">
        <v>11</v>
      </c>
      <c r="E17" s="210" t="s">
        <v>1685</v>
      </c>
      <c r="F17" s="376">
        <v>28950</v>
      </c>
      <c r="G17" s="326"/>
      <c r="H17" s="210"/>
      <c r="I17" s="210"/>
      <c r="J17" s="444"/>
    </row>
    <row r="18" spans="1:10" s="445" customFormat="1" ht="23.25" x14ac:dyDescent="0.5">
      <c r="A18" s="366"/>
      <c r="B18" s="367"/>
      <c r="C18" s="366"/>
      <c r="D18" s="366"/>
      <c r="E18" s="210" t="s">
        <v>1686</v>
      </c>
      <c r="F18" s="376">
        <v>15750</v>
      </c>
      <c r="G18" s="326"/>
      <c r="H18" s="210"/>
      <c r="I18" s="210"/>
      <c r="J18" s="444"/>
    </row>
    <row r="19" spans="1:10" s="445" customFormat="1" ht="23.25" x14ac:dyDescent="0.5">
      <c r="A19" s="366"/>
      <c r="B19" s="367"/>
      <c r="C19" s="366"/>
      <c r="D19" s="366"/>
      <c r="E19" s="210"/>
      <c r="F19" s="376"/>
      <c r="G19" s="326"/>
      <c r="H19" s="210"/>
      <c r="I19" s="210"/>
      <c r="J19" s="444"/>
    </row>
    <row r="20" spans="1:10" s="441" customFormat="1" ht="23.25" x14ac:dyDescent="0.5">
      <c r="A20" s="366">
        <v>6</v>
      </c>
      <c r="B20" s="367">
        <v>243140</v>
      </c>
      <c r="C20" s="366" t="s">
        <v>281</v>
      </c>
      <c r="D20" s="366" t="s">
        <v>11</v>
      </c>
      <c r="E20" s="210" t="s">
        <v>282</v>
      </c>
      <c r="F20" s="325">
        <v>20000</v>
      </c>
      <c r="G20" s="447"/>
      <c r="H20" s="447"/>
      <c r="I20" s="447"/>
      <c r="J20" s="440"/>
    </row>
    <row r="21" spans="1:10" s="441" customFormat="1" ht="23.25" x14ac:dyDescent="0.5">
      <c r="A21" s="366"/>
      <c r="B21" s="367"/>
      <c r="C21" s="366"/>
      <c r="D21" s="366"/>
      <c r="E21" s="210"/>
      <c r="F21" s="325"/>
      <c r="G21" s="447"/>
      <c r="H21" s="447"/>
      <c r="I21" s="447"/>
      <c r="J21" s="440"/>
    </row>
    <row r="22" spans="1:10" s="19" customFormat="1" ht="23.25" x14ac:dyDescent="0.5">
      <c r="A22" s="68">
        <v>7</v>
      </c>
      <c r="B22" s="374">
        <v>243172</v>
      </c>
      <c r="C22" s="68" t="s">
        <v>549</v>
      </c>
      <c r="D22" s="68" t="s">
        <v>11</v>
      </c>
      <c r="E22" s="230" t="s">
        <v>550</v>
      </c>
      <c r="F22" s="231">
        <v>8400</v>
      </c>
      <c r="G22" s="232">
        <v>243336</v>
      </c>
      <c r="H22" s="241">
        <v>49392762</v>
      </c>
      <c r="I22" s="230" t="s">
        <v>487</v>
      </c>
      <c r="J22" s="49"/>
    </row>
    <row r="23" spans="1:10" s="521" customFormat="1" ht="23.25" x14ac:dyDescent="0.5">
      <c r="A23" s="228"/>
      <c r="B23" s="261">
        <v>243270</v>
      </c>
      <c r="C23" s="68" t="s">
        <v>11</v>
      </c>
      <c r="D23" s="68" t="s">
        <v>11</v>
      </c>
      <c r="E23" s="230" t="s">
        <v>1678</v>
      </c>
      <c r="F23" s="118">
        <v>14830</v>
      </c>
      <c r="G23" s="217" t="s">
        <v>11</v>
      </c>
      <c r="H23" s="219" t="s">
        <v>11</v>
      </c>
      <c r="I23" s="219" t="s">
        <v>11</v>
      </c>
      <c r="J23" s="520"/>
    </row>
    <row r="24" spans="1:10" s="443" customFormat="1" ht="23.25" x14ac:dyDescent="0.5">
      <c r="A24" s="68"/>
      <c r="B24" s="374"/>
      <c r="C24" s="68" t="s">
        <v>11</v>
      </c>
      <c r="D24" s="68" t="s">
        <v>11</v>
      </c>
      <c r="E24" s="230" t="s">
        <v>640</v>
      </c>
      <c r="F24" s="118">
        <v>25080</v>
      </c>
      <c r="G24" s="237">
        <v>243168</v>
      </c>
      <c r="H24" s="230">
        <v>52024960</v>
      </c>
      <c r="I24" s="230" t="s">
        <v>487</v>
      </c>
      <c r="J24" s="442">
        <f>F24+F22+F23</f>
        <v>48310</v>
      </c>
    </row>
    <row r="25" spans="1:10" s="443" customFormat="1" ht="23.25" x14ac:dyDescent="0.5">
      <c r="A25" s="68"/>
      <c r="B25" s="374">
        <v>243336</v>
      </c>
      <c r="C25" s="68" t="s">
        <v>11</v>
      </c>
      <c r="D25" s="68" t="s">
        <v>11</v>
      </c>
      <c r="E25" s="230" t="s">
        <v>2676</v>
      </c>
      <c r="F25" s="118">
        <v>8400</v>
      </c>
      <c r="G25" s="237">
        <v>243336</v>
      </c>
      <c r="H25" s="230">
        <v>49392762</v>
      </c>
      <c r="I25" s="230" t="s">
        <v>487</v>
      </c>
      <c r="J25" s="442"/>
    </row>
    <row r="26" spans="1:10" s="443" customFormat="1" ht="23.25" x14ac:dyDescent="0.5">
      <c r="A26" s="68"/>
      <c r="B26" s="374"/>
      <c r="C26" s="68" t="s">
        <v>11</v>
      </c>
      <c r="D26" s="68" t="s">
        <v>11</v>
      </c>
      <c r="E26" s="230" t="s">
        <v>1678</v>
      </c>
      <c r="F26" s="118">
        <v>14830</v>
      </c>
      <c r="G26" s="217" t="s">
        <v>11</v>
      </c>
      <c r="H26" s="219" t="s">
        <v>11</v>
      </c>
      <c r="I26" s="219" t="s">
        <v>11</v>
      </c>
      <c r="J26" s="442"/>
    </row>
    <row r="27" spans="1:10" s="443" customFormat="1" ht="23.25" x14ac:dyDescent="0.5">
      <c r="A27" s="68"/>
      <c r="B27" s="374"/>
      <c r="C27" s="68"/>
      <c r="D27" s="68"/>
      <c r="E27" s="230"/>
      <c r="F27" s="118"/>
      <c r="G27" s="237"/>
      <c r="H27" s="230"/>
      <c r="I27" s="230"/>
      <c r="J27" s="442"/>
    </row>
    <row r="28" spans="1:10" s="521" customFormat="1" ht="23.25" x14ac:dyDescent="0.5">
      <c r="A28" s="228"/>
      <c r="B28" s="261"/>
      <c r="C28" s="228"/>
      <c r="D28" s="228"/>
      <c r="E28" s="228"/>
      <c r="F28" s="104"/>
      <c r="G28" s="261"/>
      <c r="H28" s="228"/>
      <c r="I28" s="228"/>
      <c r="J28" s="520"/>
    </row>
    <row r="29" spans="1:10" s="19" customFormat="1" ht="23.25" x14ac:dyDescent="0.5">
      <c r="A29" s="68"/>
      <c r="B29" s="374"/>
      <c r="C29" s="68"/>
      <c r="D29" s="68"/>
      <c r="E29" s="228"/>
      <c r="F29" s="233"/>
      <c r="G29" s="446"/>
      <c r="H29" s="446"/>
      <c r="I29" s="446"/>
      <c r="J29" s="49"/>
    </row>
    <row r="30" spans="1:10" s="19" customFormat="1" ht="23.25" x14ac:dyDescent="0.5">
      <c r="A30" s="68">
        <v>8</v>
      </c>
      <c r="B30" s="374">
        <v>243172</v>
      </c>
      <c r="C30" s="68" t="s">
        <v>561</v>
      </c>
      <c r="D30" s="68" t="s">
        <v>11</v>
      </c>
      <c r="E30" s="230" t="s">
        <v>562</v>
      </c>
      <c r="F30" s="231">
        <v>37400</v>
      </c>
      <c r="G30" s="232">
        <v>243284</v>
      </c>
      <c r="H30" s="241"/>
      <c r="I30" s="241" t="s">
        <v>487</v>
      </c>
      <c r="J30" s="49">
        <f>F30+F31+F32+F33+F34+F35</f>
        <v>142100</v>
      </c>
    </row>
    <row r="31" spans="1:10" s="19" customFormat="1" ht="23.25" x14ac:dyDescent="0.5">
      <c r="A31" s="68"/>
      <c r="B31" s="374">
        <v>243270</v>
      </c>
      <c r="C31" s="68" t="s">
        <v>11</v>
      </c>
      <c r="D31" s="68" t="s">
        <v>11</v>
      </c>
      <c r="E31" s="230" t="s">
        <v>1677</v>
      </c>
      <c r="F31" s="231">
        <v>10360</v>
      </c>
      <c r="G31" s="217" t="s">
        <v>11</v>
      </c>
      <c r="H31" s="219" t="s">
        <v>11</v>
      </c>
      <c r="I31" s="219" t="s">
        <v>11</v>
      </c>
      <c r="J31" s="49"/>
    </row>
    <row r="32" spans="1:10" s="19" customFormat="1" ht="23.25" x14ac:dyDescent="0.5">
      <c r="A32" s="68"/>
      <c r="B32" s="374"/>
      <c r="C32" s="68" t="s">
        <v>11</v>
      </c>
      <c r="D32" s="68" t="s">
        <v>11</v>
      </c>
      <c r="E32" s="230" t="s">
        <v>1679</v>
      </c>
      <c r="F32" s="231">
        <v>44800</v>
      </c>
      <c r="G32" s="217" t="s">
        <v>11</v>
      </c>
      <c r="H32" s="219" t="s">
        <v>11</v>
      </c>
      <c r="I32" s="219" t="s">
        <v>11</v>
      </c>
      <c r="J32" s="49"/>
    </row>
    <row r="33" spans="1:10" s="19" customFormat="1" ht="23.25" x14ac:dyDescent="0.5">
      <c r="A33" s="68"/>
      <c r="B33" s="374"/>
      <c r="C33" s="68" t="s">
        <v>11</v>
      </c>
      <c r="D33" s="68" t="s">
        <v>11</v>
      </c>
      <c r="E33" s="230" t="s">
        <v>1681</v>
      </c>
      <c r="F33" s="231">
        <v>18040</v>
      </c>
      <c r="G33" s="217" t="s">
        <v>11</v>
      </c>
      <c r="H33" s="219" t="s">
        <v>11</v>
      </c>
      <c r="I33" s="219" t="s">
        <v>11</v>
      </c>
      <c r="J33" s="49"/>
    </row>
    <row r="34" spans="1:10" s="19" customFormat="1" ht="23.25" x14ac:dyDescent="0.5">
      <c r="A34" s="68"/>
      <c r="B34" s="374"/>
      <c r="C34" s="68" t="s">
        <v>11</v>
      </c>
      <c r="D34" s="68" t="s">
        <v>11</v>
      </c>
      <c r="E34" s="230" t="s">
        <v>1684</v>
      </c>
      <c r="F34" s="231">
        <v>19500</v>
      </c>
      <c r="G34" s="217" t="s">
        <v>11</v>
      </c>
      <c r="H34" s="219" t="s">
        <v>11</v>
      </c>
      <c r="I34" s="219" t="s">
        <v>11</v>
      </c>
      <c r="J34" s="49"/>
    </row>
    <row r="35" spans="1:10" s="19" customFormat="1" ht="23.25" x14ac:dyDescent="0.5">
      <c r="A35" s="68"/>
      <c r="B35" s="374"/>
      <c r="C35" s="68" t="s">
        <v>11</v>
      </c>
      <c r="D35" s="68" t="s">
        <v>11</v>
      </c>
      <c r="E35" s="230" t="s">
        <v>1683</v>
      </c>
      <c r="F35" s="231">
        <v>12000</v>
      </c>
      <c r="G35" s="217" t="s">
        <v>11</v>
      </c>
      <c r="H35" s="219" t="s">
        <v>11</v>
      </c>
      <c r="I35" s="219" t="s">
        <v>11</v>
      </c>
      <c r="J35" s="49"/>
    </row>
    <row r="36" spans="1:10" s="19" customFormat="1" ht="23.25" x14ac:dyDescent="0.5">
      <c r="A36" s="68"/>
      <c r="B36" s="374"/>
      <c r="C36" s="68" t="s">
        <v>11</v>
      </c>
      <c r="D36" s="68" t="s">
        <v>11</v>
      </c>
      <c r="E36" s="228" t="s">
        <v>3014</v>
      </c>
      <c r="F36" s="233">
        <v>40370</v>
      </c>
      <c r="G36" s="446"/>
      <c r="H36" s="446"/>
      <c r="I36" s="446"/>
      <c r="J36" s="49"/>
    </row>
    <row r="37" spans="1:10" s="19" customFormat="1" ht="23.25" x14ac:dyDescent="0.5">
      <c r="A37" s="68"/>
      <c r="B37" s="374"/>
      <c r="C37" s="68"/>
      <c r="D37" s="68"/>
      <c r="E37" s="228"/>
      <c r="F37" s="233"/>
      <c r="G37" s="446"/>
      <c r="H37" s="446"/>
      <c r="I37" s="446"/>
      <c r="J37" s="49"/>
    </row>
    <row r="38" spans="1:10" s="19" customFormat="1" ht="23.25" x14ac:dyDescent="0.5">
      <c r="A38" s="68"/>
      <c r="B38" s="374"/>
      <c r="C38" s="68"/>
      <c r="D38" s="68"/>
      <c r="E38" s="228"/>
      <c r="F38" s="233"/>
      <c r="G38" s="446"/>
      <c r="H38" s="446"/>
      <c r="I38" s="446"/>
      <c r="J38" s="49"/>
    </row>
    <row r="39" spans="1:10" s="19" customFormat="1" ht="23.25" x14ac:dyDescent="0.5">
      <c r="A39" s="68">
        <v>9</v>
      </c>
      <c r="B39" s="374">
        <v>243270</v>
      </c>
      <c r="C39" s="68" t="s">
        <v>1675</v>
      </c>
      <c r="D39" s="68" t="s">
        <v>11</v>
      </c>
      <c r="E39" s="219" t="s">
        <v>1676</v>
      </c>
      <c r="F39" s="308">
        <v>14060</v>
      </c>
      <c r="G39" s="612">
        <v>243276</v>
      </c>
      <c r="H39" s="611">
        <v>53664296</v>
      </c>
      <c r="I39" s="611" t="s">
        <v>487</v>
      </c>
      <c r="J39" s="49">
        <f>F39</f>
        <v>14060</v>
      </c>
    </row>
    <row r="40" spans="1:10" s="19" customFormat="1" ht="23.25" x14ac:dyDescent="0.5">
      <c r="A40" s="68"/>
      <c r="B40" s="374"/>
      <c r="C40" s="68"/>
      <c r="D40" s="68"/>
      <c r="E40" s="228"/>
      <c r="F40" s="233"/>
      <c r="G40" s="446"/>
      <c r="H40" s="446"/>
      <c r="I40" s="446"/>
      <c r="J40" s="49"/>
    </row>
    <row r="41" spans="1:10" s="19" customFormat="1" ht="23.25" x14ac:dyDescent="0.5">
      <c r="A41" s="68"/>
      <c r="B41" s="374"/>
      <c r="C41" s="68"/>
      <c r="D41" s="68"/>
      <c r="E41" s="228"/>
      <c r="F41" s="233"/>
      <c r="G41" s="446"/>
      <c r="H41" s="446"/>
      <c r="I41" s="446"/>
      <c r="J41" s="49"/>
    </row>
    <row r="42" spans="1:10" s="19" customFormat="1" ht="23.25" x14ac:dyDescent="0.5">
      <c r="A42" s="68"/>
      <c r="B42" s="374"/>
      <c r="C42" s="68"/>
      <c r="D42" s="68"/>
      <c r="E42" s="228"/>
      <c r="F42" s="233"/>
      <c r="G42" s="446"/>
      <c r="H42" s="446"/>
      <c r="I42" s="446"/>
      <c r="J42" s="49"/>
    </row>
    <row r="43" spans="1:10" s="19" customFormat="1" ht="23.25" x14ac:dyDescent="0.5">
      <c r="A43" s="68"/>
      <c r="B43" s="374"/>
      <c r="C43" s="68"/>
      <c r="D43" s="68"/>
      <c r="E43" s="228"/>
      <c r="F43" s="233"/>
      <c r="G43" s="446"/>
      <c r="H43" s="446"/>
      <c r="I43" s="446"/>
      <c r="J43" s="49"/>
    </row>
    <row r="44" spans="1:10" s="19" customFormat="1" ht="23.25" x14ac:dyDescent="0.5">
      <c r="A44" s="68"/>
      <c r="B44" s="374"/>
      <c r="C44" s="68"/>
      <c r="D44" s="68"/>
      <c r="E44" s="228"/>
      <c r="F44" s="233"/>
      <c r="G44" s="446"/>
      <c r="H44" s="446"/>
      <c r="I44" s="446"/>
      <c r="J44" s="49"/>
    </row>
    <row r="45" spans="1:10" s="441" customFormat="1" ht="23.25" x14ac:dyDescent="0.5">
      <c r="A45" s="366"/>
      <c r="B45" s="367"/>
      <c r="C45" s="366"/>
      <c r="D45" s="366"/>
      <c r="E45" s="210"/>
      <c r="F45" s="325"/>
      <c r="G45" s="447"/>
      <c r="H45" s="447"/>
      <c r="I45" s="447"/>
      <c r="J45" s="440"/>
    </row>
    <row r="46" spans="1:10" s="19" customFormat="1" ht="23.25" x14ac:dyDescent="0.5">
      <c r="A46" s="68"/>
      <c r="B46" s="68"/>
      <c r="C46" s="68"/>
      <c r="D46" s="68" t="s">
        <v>11</v>
      </c>
      <c r="E46" s="68"/>
      <c r="F46" s="220">
        <f>SUM(F4:F45)</f>
        <v>439488</v>
      </c>
      <c r="G46" s="69"/>
      <c r="H46" s="69"/>
      <c r="I46" s="222">
        <f>F46-J46</f>
        <v>188988</v>
      </c>
      <c r="J46" s="49">
        <f>SUM(J2:J45)</f>
        <v>250500</v>
      </c>
    </row>
    <row r="47" spans="1:10" s="6" customFormat="1" ht="23.25" x14ac:dyDescent="0.5">
      <c r="A47" s="215"/>
      <c r="B47" s="215"/>
      <c r="C47" s="223"/>
      <c r="D47" s="223"/>
      <c r="E47" s="215"/>
      <c r="F47" s="224"/>
      <c r="G47" s="223"/>
      <c r="H47" s="223"/>
      <c r="I47" s="223"/>
      <c r="J47" s="11"/>
    </row>
  </sheetData>
  <autoFilter ref="A2:I4" xr:uid="{EAC60460-38EC-45A4-8882-8A7323DB3874}"/>
  <mergeCells count="1">
    <mergeCell ref="A1:H1"/>
  </mergeCells>
  <phoneticPr fontId="4" type="noConversion"/>
  <pageMargins left="0.11811023622047245" right="0.11811023622047245" top="0.74803149606299213" bottom="0.35433070866141736" header="0.31496062992125984" footer="0.31496062992125984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D451-0A13-4212-A3D3-0EA9EAC753E4}">
  <dimension ref="A1:J25"/>
  <sheetViews>
    <sheetView topLeftCell="A14" workbookViewId="0">
      <selection activeCell="F17" sqref="F17"/>
    </sheetView>
  </sheetViews>
  <sheetFormatPr defaultRowHeight="21" x14ac:dyDescent="0.45"/>
  <cols>
    <col min="1" max="1" width="5.125" style="215" customWidth="1"/>
    <col min="2" max="2" width="7.75" style="215" customWidth="1"/>
    <col min="3" max="3" width="20.875" style="223" customWidth="1"/>
    <col min="4" max="4" width="18.25" style="223" customWidth="1"/>
    <col min="5" max="5" width="10" style="215" customWidth="1"/>
    <col min="6" max="6" width="9.25" style="224" customWidth="1"/>
    <col min="7" max="7" width="8.125" style="223" customWidth="1"/>
    <col min="8" max="8" width="9.5" style="223" customWidth="1"/>
    <col min="9" max="9" width="8.875" style="223" customWidth="1"/>
    <col min="10" max="10" width="9.875" style="5" bestFit="1" customWidth="1"/>
    <col min="11" max="16384" width="9" style="1"/>
  </cols>
  <sheetData>
    <row r="1" spans="1:10" s="25" customFormat="1" ht="23.25" x14ac:dyDescent="0.5">
      <c r="A1" s="792" t="s">
        <v>43</v>
      </c>
      <c r="B1" s="792"/>
      <c r="C1" s="792"/>
      <c r="D1" s="792"/>
      <c r="E1" s="792"/>
      <c r="F1" s="792"/>
      <c r="G1" s="792"/>
      <c r="H1" s="792"/>
      <c r="I1" s="792"/>
      <c r="J1" s="37"/>
    </row>
    <row r="2" spans="1:10" s="19" customFormat="1" ht="23.25" x14ac:dyDescent="0.5">
      <c r="A2" s="68" t="s">
        <v>8</v>
      </c>
      <c r="B2" s="68" t="s">
        <v>7</v>
      </c>
      <c r="C2" s="68" t="s">
        <v>0</v>
      </c>
      <c r="D2" s="68" t="s">
        <v>1</v>
      </c>
      <c r="E2" s="68" t="s">
        <v>2</v>
      </c>
      <c r="F2" s="204" t="s">
        <v>3</v>
      </c>
      <c r="G2" s="68" t="s">
        <v>4</v>
      </c>
      <c r="H2" s="68" t="s">
        <v>6</v>
      </c>
      <c r="I2" s="68" t="s">
        <v>16</v>
      </c>
      <c r="J2" s="49"/>
    </row>
    <row r="3" spans="1:10" s="93" customFormat="1" ht="21.75" x14ac:dyDescent="0.45">
      <c r="A3" s="206"/>
      <c r="B3" s="207">
        <v>243162</v>
      </c>
      <c r="C3" s="206" t="s">
        <v>357</v>
      </c>
      <c r="D3" s="206"/>
      <c r="E3" s="206"/>
      <c r="F3" s="208"/>
      <c r="G3" s="206"/>
      <c r="H3" s="206"/>
      <c r="I3" s="208"/>
    </row>
    <row r="4" spans="1:10" s="451" customFormat="1" ht="23.25" x14ac:dyDescent="0.5">
      <c r="A4" s="210">
        <v>1</v>
      </c>
      <c r="B4" s="326">
        <v>242958</v>
      </c>
      <c r="C4" s="210" t="s">
        <v>149</v>
      </c>
      <c r="D4" s="210" t="s">
        <v>362</v>
      </c>
      <c r="E4" s="448" t="s">
        <v>311</v>
      </c>
      <c r="F4" s="449">
        <v>21000</v>
      </c>
      <c r="G4" s="217">
        <v>243207</v>
      </c>
      <c r="H4" s="219">
        <v>52410583</v>
      </c>
      <c r="I4" s="219" t="s">
        <v>487</v>
      </c>
      <c r="J4" s="450">
        <f>F4+F5+F6+F7</f>
        <v>91500</v>
      </c>
    </row>
    <row r="5" spans="1:10" s="451" customFormat="1" ht="23.25" x14ac:dyDescent="0.5">
      <c r="A5" s="210"/>
      <c r="B5" s="326"/>
      <c r="C5" s="210" t="s">
        <v>11</v>
      </c>
      <c r="D5" s="210" t="s">
        <v>11</v>
      </c>
      <c r="E5" s="448" t="s">
        <v>361</v>
      </c>
      <c r="F5" s="449">
        <v>21000</v>
      </c>
      <c r="G5" s="217" t="s">
        <v>11</v>
      </c>
      <c r="H5" s="217" t="s">
        <v>11</v>
      </c>
      <c r="I5" s="219" t="s">
        <v>11</v>
      </c>
      <c r="J5" s="450"/>
    </row>
    <row r="6" spans="1:10" s="451" customFormat="1" ht="23.25" x14ac:dyDescent="0.5">
      <c r="A6" s="210"/>
      <c r="B6" s="326">
        <v>243256</v>
      </c>
      <c r="C6" s="210" t="s">
        <v>11</v>
      </c>
      <c r="D6" s="210" t="s">
        <v>1395</v>
      </c>
      <c r="E6" s="454" t="s">
        <v>986</v>
      </c>
      <c r="F6" s="455">
        <v>24750</v>
      </c>
      <c r="G6" s="217">
        <v>243257</v>
      </c>
      <c r="H6" s="505">
        <v>53045069</v>
      </c>
      <c r="I6" s="219" t="s">
        <v>11</v>
      </c>
      <c r="J6" s="450"/>
    </row>
    <row r="7" spans="1:10" s="451" customFormat="1" ht="23.25" x14ac:dyDescent="0.5">
      <c r="A7" s="210"/>
      <c r="B7" s="326"/>
      <c r="C7" s="210" t="s">
        <v>11</v>
      </c>
      <c r="D7" s="210" t="s">
        <v>1396</v>
      </c>
      <c r="E7" s="454" t="s">
        <v>985</v>
      </c>
      <c r="F7" s="455">
        <v>24750</v>
      </c>
      <c r="G7" s="217" t="s">
        <v>11</v>
      </c>
      <c r="H7" s="217" t="s">
        <v>11</v>
      </c>
      <c r="I7" s="219" t="s">
        <v>11</v>
      </c>
      <c r="J7" s="450"/>
    </row>
    <row r="8" spans="1:10" s="451" customFormat="1" ht="23.25" x14ac:dyDescent="0.5">
      <c r="A8" s="210"/>
      <c r="B8" s="326">
        <v>243270</v>
      </c>
      <c r="C8" s="210" t="s">
        <v>11</v>
      </c>
      <c r="D8" s="210" t="s">
        <v>1620</v>
      </c>
      <c r="E8" s="452" t="s">
        <v>1621</v>
      </c>
      <c r="F8" s="453">
        <v>24750</v>
      </c>
      <c r="G8" s="326"/>
      <c r="H8" s="326"/>
      <c r="I8" s="210"/>
      <c r="J8" s="450"/>
    </row>
    <row r="9" spans="1:10" s="451" customFormat="1" ht="23.25" x14ac:dyDescent="0.5">
      <c r="A9" s="210"/>
      <c r="B9" s="326">
        <v>243298</v>
      </c>
      <c r="C9" s="210" t="s">
        <v>11</v>
      </c>
      <c r="D9" s="210" t="s">
        <v>2116</v>
      </c>
      <c r="E9" s="452" t="s">
        <v>2117</v>
      </c>
      <c r="F9" s="453">
        <v>24750</v>
      </c>
      <c r="G9" s="326"/>
      <c r="H9" s="326"/>
      <c r="I9" s="210"/>
      <c r="J9" s="450"/>
    </row>
    <row r="10" spans="1:10" s="451" customFormat="1" ht="23.25" x14ac:dyDescent="0.5">
      <c r="A10" s="210"/>
      <c r="B10" s="326"/>
      <c r="C10" s="210"/>
      <c r="D10" s="210" t="s">
        <v>2557</v>
      </c>
      <c r="E10" s="452" t="s">
        <v>2558</v>
      </c>
      <c r="F10" s="453">
        <v>24750</v>
      </c>
      <c r="G10" s="326"/>
      <c r="H10" s="326"/>
      <c r="I10" s="210"/>
      <c r="J10" s="450"/>
    </row>
    <row r="11" spans="1:10" s="451" customFormat="1" ht="23.25" x14ac:dyDescent="0.5">
      <c r="A11" s="210"/>
      <c r="B11" s="326"/>
      <c r="C11" s="210"/>
      <c r="D11" s="210"/>
      <c r="E11" s="452"/>
      <c r="F11" s="453"/>
      <c r="G11" s="326"/>
      <c r="H11" s="326"/>
      <c r="I11" s="210"/>
      <c r="J11" s="450"/>
    </row>
    <row r="12" spans="1:10" s="451" customFormat="1" ht="23.25" x14ac:dyDescent="0.5">
      <c r="A12" s="210"/>
      <c r="B12" s="326"/>
      <c r="C12" s="210"/>
      <c r="D12" s="210"/>
      <c r="E12" s="452"/>
      <c r="F12" s="453"/>
      <c r="G12" s="326"/>
      <c r="H12" s="326"/>
      <c r="I12" s="210"/>
      <c r="J12" s="450"/>
    </row>
    <row r="13" spans="1:10" s="451" customFormat="1" ht="23.25" x14ac:dyDescent="0.5">
      <c r="A13" s="210"/>
      <c r="B13" s="326"/>
      <c r="C13" s="210"/>
      <c r="D13" s="210"/>
      <c r="E13" s="452"/>
      <c r="F13" s="453"/>
      <c r="G13" s="326"/>
      <c r="H13" s="210"/>
      <c r="I13" s="210"/>
      <c r="J13" s="450"/>
    </row>
    <row r="14" spans="1:10" s="443" customFormat="1" ht="23.25" x14ac:dyDescent="0.5">
      <c r="A14" s="68">
        <v>2</v>
      </c>
      <c r="B14" s="374">
        <v>243216</v>
      </c>
      <c r="C14" s="395" t="s">
        <v>901</v>
      </c>
      <c r="D14" s="68" t="s">
        <v>902</v>
      </c>
      <c r="E14" s="454" t="s">
        <v>903</v>
      </c>
      <c r="F14" s="455">
        <v>52725</v>
      </c>
      <c r="G14" s="213">
        <v>243228</v>
      </c>
      <c r="H14" s="211">
        <v>53044940</v>
      </c>
      <c r="I14" s="211" t="s">
        <v>487</v>
      </c>
      <c r="J14" s="442">
        <f>F14+F15</f>
        <v>65725</v>
      </c>
    </row>
    <row r="15" spans="1:10" s="521" customFormat="1" ht="23.25" x14ac:dyDescent="0.5">
      <c r="A15" s="228"/>
      <c r="B15" s="261">
        <v>243285</v>
      </c>
      <c r="C15" s="210" t="s">
        <v>11</v>
      </c>
      <c r="D15" s="210" t="s">
        <v>2009</v>
      </c>
      <c r="E15" s="448" t="s">
        <v>2010</v>
      </c>
      <c r="F15" s="449">
        <v>13000</v>
      </c>
      <c r="G15" s="217">
        <v>243304</v>
      </c>
      <c r="H15" s="219">
        <v>48846243</v>
      </c>
      <c r="I15" s="219" t="s">
        <v>487</v>
      </c>
      <c r="J15" s="520"/>
    </row>
    <row r="16" spans="1:10" s="521" customFormat="1" ht="23.25" x14ac:dyDescent="0.5">
      <c r="A16" s="228"/>
      <c r="B16" s="261"/>
      <c r="C16" s="621"/>
      <c r="D16" s="228"/>
      <c r="E16" s="452"/>
      <c r="F16" s="453"/>
      <c r="G16" s="326"/>
      <c r="H16" s="210"/>
      <c r="I16" s="210"/>
      <c r="J16" s="520"/>
    </row>
    <row r="17" spans="1:10" s="443" customFormat="1" ht="23.25" x14ac:dyDescent="0.5">
      <c r="A17" s="68"/>
      <c r="B17" s="374"/>
      <c r="C17" s="68"/>
      <c r="D17" s="68"/>
      <c r="E17" s="456"/>
      <c r="F17" s="457"/>
      <c r="G17" s="68"/>
      <c r="H17" s="68"/>
      <c r="I17" s="68"/>
      <c r="J17" s="442"/>
    </row>
    <row r="18" spans="1:10" s="443" customFormat="1" ht="23.25" x14ac:dyDescent="0.5">
      <c r="A18" s="68">
        <v>3</v>
      </c>
      <c r="B18" s="374">
        <v>243216</v>
      </c>
      <c r="C18" s="395" t="s">
        <v>904</v>
      </c>
      <c r="D18" s="458" t="s">
        <v>906</v>
      </c>
      <c r="E18" s="395" t="s">
        <v>905</v>
      </c>
      <c r="F18" s="457">
        <v>15000</v>
      </c>
      <c r="G18" s="68"/>
      <c r="H18" s="68"/>
      <c r="I18" s="68"/>
      <c r="J18" s="442"/>
    </row>
    <row r="19" spans="1:10" s="443" customFormat="1" ht="23.25" x14ac:dyDescent="0.5">
      <c r="A19" s="68"/>
      <c r="B19" s="374"/>
      <c r="C19" s="210" t="s">
        <v>11</v>
      </c>
      <c r="D19" s="210" t="s">
        <v>11</v>
      </c>
      <c r="E19" s="523" t="s">
        <v>1737</v>
      </c>
      <c r="F19" s="524">
        <v>15000</v>
      </c>
      <c r="G19" s="462">
        <v>243256</v>
      </c>
      <c r="H19" s="461">
        <v>53045065</v>
      </c>
      <c r="I19" s="461" t="s">
        <v>487</v>
      </c>
      <c r="J19" s="442">
        <f>F19</f>
        <v>15000</v>
      </c>
    </row>
    <row r="20" spans="1:10" s="443" customFormat="1" ht="23.25" x14ac:dyDescent="0.5">
      <c r="A20" s="68"/>
      <c r="B20" s="374"/>
      <c r="C20" s="68"/>
      <c r="D20" s="68"/>
      <c r="E20" s="522"/>
      <c r="F20" s="457"/>
      <c r="G20" s="68"/>
      <c r="H20" s="68"/>
      <c r="I20" s="68"/>
      <c r="J20" s="442"/>
    </row>
    <row r="21" spans="1:10" s="443" customFormat="1" ht="23.25" x14ac:dyDescent="0.5">
      <c r="A21" s="68">
        <v>4</v>
      </c>
      <c r="B21" s="374">
        <v>243228</v>
      </c>
      <c r="C21" s="68" t="s">
        <v>1222</v>
      </c>
      <c r="D21" s="68" t="s">
        <v>1223</v>
      </c>
      <c r="E21" s="459" t="s">
        <v>995</v>
      </c>
      <c r="F21" s="455">
        <v>1498</v>
      </c>
      <c r="G21" s="213">
        <v>243228</v>
      </c>
      <c r="H21" s="211">
        <v>53044957</v>
      </c>
      <c r="I21" s="211" t="s">
        <v>487</v>
      </c>
      <c r="J21" s="442">
        <f>F21</f>
        <v>1498</v>
      </c>
    </row>
    <row r="22" spans="1:10" s="443" customFormat="1" ht="23.25" x14ac:dyDescent="0.5">
      <c r="A22" s="68"/>
      <c r="B22" s="374"/>
      <c r="C22" s="68"/>
      <c r="D22" s="68"/>
      <c r="E22" s="456"/>
      <c r="F22" s="457"/>
      <c r="G22" s="68"/>
      <c r="H22" s="68"/>
      <c r="I22" s="68"/>
      <c r="J22" s="442"/>
    </row>
    <row r="23" spans="1:10" s="443" customFormat="1" ht="23.25" x14ac:dyDescent="0.5">
      <c r="A23" s="68"/>
      <c r="B23" s="374"/>
      <c r="C23" s="68"/>
      <c r="D23" s="68"/>
      <c r="E23" s="456"/>
      <c r="F23" s="457"/>
      <c r="G23" s="68"/>
      <c r="H23" s="68"/>
      <c r="I23" s="68"/>
      <c r="J23" s="442"/>
    </row>
    <row r="24" spans="1:10" s="443" customFormat="1" ht="23.25" x14ac:dyDescent="0.5">
      <c r="A24" s="68"/>
      <c r="B24" s="374"/>
      <c r="C24" s="68"/>
      <c r="D24" s="68"/>
      <c r="E24" s="456"/>
      <c r="F24" s="457"/>
      <c r="G24" s="68"/>
      <c r="H24" s="68"/>
      <c r="I24" s="68"/>
      <c r="J24" s="442"/>
    </row>
    <row r="25" spans="1:10" s="19" customFormat="1" ht="23.25" x14ac:dyDescent="0.5">
      <c r="A25" s="68"/>
      <c r="B25" s="68"/>
      <c r="C25" s="68"/>
      <c r="D25" s="68"/>
      <c r="E25" s="68"/>
      <c r="F25" s="220">
        <f>SUM(F4:F24)</f>
        <v>262973</v>
      </c>
      <c r="G25" s="69"/>
      <c r="H25" s="69"/>
      <c r="I25" s="222">
        <f>F25-J25</f>
        <v>89250</v>
      </c>
      <c r="J25" s="49">
        <f>SUM(J2:J24)</f>
        <v>173723</v>
      </c>
    </row>
  </sheetData>
  <autoFilter ref="A2:I5" xr:uid="{A101D451-0A13-4212-A3D3-0EA9EAC753E4}"/>
  <mergeCells count="1">
    <mergeCell ref="A1:I1"/>
  </mergeCells>
  <phoneticPr fontId="4" type="noConversion"/>
  <pageMargins left="0.11811023622047245" right="0.11811023622047245" top="0.74803149606299213" bottom="0.35433070866141736" header="0.31496062992125984" footer="0.31496062992125984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B5E1F-4CF4-4C91-A8E3-AF1FAC7FF473}">
  <dimension ref="A1:J8"/>
  <sheetViews>
    <sheetView zoomScale="80" zoomScaleNormal="80" workbookViewId="0">
      <selection activeCell="O23" sqref="O23"/>
    </sheetView>
  </sheetViews>
  <sheetFormatPr defaultRowHeight="21" x14ac:dyDescent="0.45"/>
  <cols>
    <col min="1" max="1" width="7.625" style="4" customWidth="1"/>
    <col min="2" max="2" width="10.75" style="4" customWidth="1"/>
    <col min="3" max="3" width="27.875" style="1" customWidth="1"/>
    <col min="4" max="4" width="16.375" style="1" customWidth="1"/>
    <col min="5" max="5" width="19.375" style="4" customWidth="1"/>
    <col min="6" max="6" width="11.875" style="5" customWidth="1"/>
    <col min="7" max="7" width="11.125" style="1" customWidth="1"/>
    <col min="8" max="8" width="15.375" style="1" customWidth="1"/>
    <col min="9" max="9" width="23" style="1" customWidth="1"/>
    <col min="10" max="10" width="9.875" style="5" bestFit="1" customWidth="1"/>
    <col min="11" max="16384" width="9" style="1"/>
  </cols>
  <sheetData>
    <row r="1" spans="1:10" ht="29.25" x14ac:dyDescent="0.6">
      <c r="A1" s="794" t="s">
        <v>43</v>
      </c>
      <c r="B1" s="794"/>
      <c r="C1" s="794"/>
      <c r="D1" s="794"/>
      <c r="E1" s="794"/>
      <c r="F1" s="794"/>
      <c r="G1" s="794"/>
      <c r="H1" s="794"/>
      <c r="I1" s="794"/>
    </row>
    <row r="2" spans="1:10" s="19" customFormat="1" ht="23.25" x14ac:dyDescent="0.5">
      <c r="A2" s="17" t="s">
        <v>8</v>
      </c>
      <c r="B2" s="17" t="s">
        <v>7</v>
      </c>
      <c r="C2" s="17" t="s">
        <v>0</v>
      </c>
      <c r="D2" s="17" t="s">
        <v>1</v>
      </c>
      <c r="E2" s="17" t="s">
        <v>2</v>
      </c>
      <c r="F2" s="18" t="s">
        <v>3</v>
      </c>
      <c r="G2" s="17" t="s">
        <v>4</v>
      </c>
      <c r="H2" s="17" t="s">
        <v>6</v>
      </c>
      <c r="I2" s="17" t="s">
        <v>16</v>
      </c>
      <c r="J2" s="49"/>
    </row>
    <row r="3" spans="1:10" s="6" customFormat="1" ht="23.25" x14ac:dyDescent="0.5">
      <c r="A3" s="7"/>
      <c r="B3" s="35"/>
      <c r="C3" s="34"/>
      <c r="D3" s="34"/>
      <c r="E3" s="31"/>
      <c r="F3" s="51"/>
      <c r="G3" s="52"/>
      <c r="H3" s="53"/>
      <c r="I3" s="31"/>
      <c r="J3" s="11"/>
    </row>
    <row r="4" spans="1:10" s="10" customFormat="1" ht="23.25" x14ac:dyDescent="0.5">
      <c r="A4" s="7"/>
      <c r="B4" s="35"/>
      <c r="C4" s="34"/>
      <c r="D4" s="34"/>
      <c r="E4" s="56"/>
      <c r="F4" s="57"/>
      <c r="G4" s="35"/>
      <c r="H4" s="34"/>
      <c r="I4" s="34"/>
      <c r="J4" s="50"/>
    </row>
    <row r="5" spans="1:10" s="10" customFormat="1" ht="23.25" x14ac:dyDescent="0.5">
      <c r="A5" s="7"/>
      <c r="B5" s="35"/>
      <c r="C5" s="34"/>
      <c r="D5" s="34"/>
      <c r="E5" s="56"/>
      <c r="F5" s="57"/>
      <c r="G5" s="35"/>
      <c r="H5" s="34"/>
      <c r="I5" s="34"/>
      <c r="J5" s="50"/>
    </row>
    <row r="6" spans="1:10" s="10" customFormat="1" ht="23.25" x14ac:dyDescent="0.5">
      <c r="A6" s="7"/>
      <c r="B6" s="35"/>
      <c r="C6" s="34"/>
      <c r="D6" s="34"/>
      <c r="E6" s="56"/>
      <c r="F6" s="57"/>
      <c r="G6" s="35"/>
      <c r="H6" s="34"/>
      <c r="I6" s="34"/>
      <c r="J6" s="50"/>
    </row>
    <row r="7" spans="1:10" s="10" customFormat="1" ht="23.25" x14ac:dyDescent="0.5">
      <c r="A7" s="7"/>
      <c r="B7" s="8"/>
      <c r="C7" s="7"/>
      <c r="D7" s="7"/>
      <c r="E7" s="40"/>
      <c r="F7" s="41"/>
      <c r="G7" s="7"/>
      <c r="H7" s="7"/>
      <c r="I7" s="7"/>
      <c r="J7" s="50"/>
    </row>
    <row r="8" spans="1:10" s="6" customFormat="1" ht="23.25" x14ac:dyDescent="0.5">
      <c r="A8" s="7"/>
      <c r="B8" s="7"/>
      <c r="C8" s="7"/>
      <c r="D8" s="7"/>
      <c r="E8" s="7"/>
      <c r="F8" s="26"/>
      <c r="G8" s="9"/>
      <c r="H8" s="9"/>
      <c r="I8" s="48"/>
      <c r="J8" s="11"/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84A12-BFE0-4D5A-AE90-6F78132146E8}">
  <dimension ref="A1:J368"/>
  <sheetViews>
    <sheetView topLeftCell="A157" workbookViewId="0">
      <selection activeCell="C168" sqref="C168"/>
    </sheetView>
  </sheetViews>
  <sheetFormatPr defaultRowHeight="21" x14ac:dyDescent="0.45"/>
  <cols>
    <col min="1" max="1" width="7.75" style="4" customWidth="1"/>
    <col min="2" max="2" width="9.875" style="4" customWidth="1"/>
    <col min="3" max="3" width="30.625" style="78" customWidth="1"/>
    <col min="4" max="4" width="18.5" style="1" customWidth="1"/>
    <col min="5" max="5" width="18.25" style="76" customWidth="1"/>
    <col min="6" max="6" width="12.5" style="109" customWidth="1"/>
    <col min="7" max="7" width="11.625" style="1" customWidth="1"/>
    <col min="8" max="8" width="12.875" style="1" customWidth="1"/>
    <col min="9" max="9" width="13.625" style="1" customWidth="1"/>
    <col min="10" max="10" width="9.875" style="5" bestFit="1" customWidth="1"/>
    <col min="11" max="16384" width="9" style="1"/>
  </cols>
  <sheetData>
    <row r="1" spans="1:10" ht="29.25" x14ac:dyDescent="0.6">
      <c r="A1" s="811" t="s">
        <v>216</v>
      </c>
      <c r="B1" s="811"/>
      <c r="C1" s="811"/>
      <c r="D1" s="811"/>
      <c r="E1" s="811"/>
      <c r="F1" s="811"/>
      <c r="G1" s="811"/>
      <c r="H1" s="811"/>
      <c r="I1" s="811"/>
    </row>
    <row r="2" spans="1:10" s="443" customFormat="1" ht="23.25" x14ac:dyDescent="0.5">
      <c r="A2" s="17" t="s">
        <v>8</v>
      </c>
      <c r="B2" s="17" t="s">
        <v>7</v>
      </c>
      <c r="C2" s="17" t="s">
        <v>0</v>
      </c>
      <c r="D2" s="17" t="s">
        <v>1</v>
      </c>
      <c r="E2" s="645" t="s">
        <v>2</v>
      </c>
      <c r="F2" s="18" t="s">
        <v>3</v>
      </c>
      <c r="G2" s="17" t="s">
        <v>4</v>
      </c>
      <c r="H2" s="17" t="s">
        <v>6</v>
      </c>
      <c r="I2" s="17" t="s">
        <v>16</v>
      </c>
      <c r="J2" s="442"/>
    </row>
    <row r="3" spans="1:10" s="6" customFormat="1" ht="23.25" x14ac:dyDescent="0.5">
      <c r="A3" s="7">
        <v>1</v>
      </c>
      <c r="B3" s="35">
        <v>243059</v>
      </c>
      <c r="C3" s="71" t="s">
        <v>193</v>
      </c>
      <c r="D3" s="34" t="s">
        <v>194</v>
      </c>
      <c r="E3" s="54" t="s">
        <v>195</v>
      </c>
      <c r="F3" s="111">
        <v>39590</v>
      </c>
      <c r="G3" s="115"/>
      <c r="H3" s="39"/>
      <c r="I3" s="34"/>
      <c r="J3" s="11"/>
    </row>
    <row r="4" spans="1:10" s="10" customFormat="1" ht="23.25" x14ac:dyDescent="0.5">
      <c r="A4" s="7">
        <v>2</v>
      </c>
      <c r="B4" s="35">
        <v>243062</v>
      </c>
      <c r="C4" s="71" t="s">
        <v>196</v>
      </c>
      <c r="D4" s="34" t="s">
        <v>194</v>
      </c>
      <c r="E4" s="116"/>
      <c r="F4" s="112">
        <v>1785</v>
      </c>
      <c r="G4" s="35"/>
      <c r="H4" s="34"/>
      <c r="I4" s="34"/>
      <c r="J4" s="50"/>
    </row>
    <row r="5" spans="1:10" s="10" customFormat="1" ht="23.25" x14ac:dyDescent="0.5">
      <c r="A5" s="7">
        <v>3</v>
      </c>
      <c r="B5" s="35" t="s">
        <v>11</v>
      </c>
      <c r="C5" s="71" t="s">
        <v>197</v>
      </c>
      <c r="D5" s="34" t="s">
        <v>194</v>
      </c>
      <c r="E5" s="116"/>
      <c r="F5" s="112">
        <v>2000</v>
      </c>
      <c r="G5" s="35"/>
      <c r="H5" s="34"/>
      <c r="I5" s="34"/>
      <c r="J5" s="50"/>
    </row>
    <row r="6" spans="1:10" s="10" customFormat="1" ht="23.25" x14ac:dyDescent="0.5">
      <c r="A6" s="7">
        <v>4</v>
      </c>
      <c r="B6" s="35" t="s">
        <v>11</v>
      </c>
      <c r="C6" s="71" t="s">
        <v>198</v>
      </c>
      <c r="D6" s="34" t="s">
        <v>194</v>
      </c>
      <c r="E6" s="116"/>
      <c r="F6" s="112">
        <v>1540</v>
      </c>
      <c r="G6" s="35"/>
      <c r="H6" s="34"/>
      <c r="I6" s="34"/>
      <c r="J6" s="50"/>
    </row>
    <row r="7" spans="1:10" s="10" customFormat="1" ht="23.25" x14ac:dyDescent="0.5">
      <c r="A7" s="7">
        <v>5</v>
      </c>
      <c r="B7" s="35" t="s">
        <v>11</v>
      </c>
      <c r="C7" s="71" t="s">
        <v>199</v>
      </c>
      <c r="D7" s="34" t="s">
        <v>194</v>
      </c>
      <c r="E7" s="116"/>
      <c r="F7" s="112">
        <v>1800</v>
      </c>
      <c r="G7" s="35"/>
      <c r="H7" s="34"/>
      <c r="I7" s="34"/>
      <c r="J7" s="50"/>
    </row>
    <row r="8" spans="1:10" s="10" customFormat="1" ht="23.25" x14ac:dyDescent="0.5">
      <c r="A8" s="7">
        <v>6</v>
      </c>
      <c r="B8" s="35" t="s">
        <v>11</v>
      </c>
      <c r="C8" s="71" t="s">
        <v>201</v>
      </c>
      <c r="D8" s="34" t="s">
        <v>200</v>
      </c>
      <c r="E8" s="116"/>
      <c r="F8" s="112">
        <v>450</v>
      </c>
      <c r="G8" s="35"/>
      <c r="H8" s="34"/>
      <c r="I8" s="34"/>
      <c r="J8" s="50"/>
    </row>
    <row r="9" spans="1:10" s="10" customFormat="1" ht="23.25" x14ac:dyDescent="0.5">
      <c r="A9" s="7">
        <v>7</v>
      </c>
      <c r="B9" s="35" t="s">
        <v>11</v>
      </c>
      <c r="C9" s="71" t="s">
        <v>201</v>
      </c>
      <c r="D9" s="34" t="s">
        <v>200</v>
      </c>
      <c r="E9" s="116"/>
      <c r="F9" s="112">
        <v>900</v>
      </c>
      <c r="G9" s="35"/>
      <c r="H9" s="34"/>
      <c r="I9" s="34"/>
      <c r="J9" s="50"/>
    </row>
    <row r="10" spans="1:10" s="10" customFormat="1" ht="23.25" x14ac:dyDescent="0.5">
      <c r="A10" s="7">
        <v>8</v>
      </c>
      <c r="B10" s="35">
        <v>243069</v>
      </c>
      <c r="C10" s="71" t="s">
        <v>202</v>
      </c>
      <c r="D10" s="34" t="s">
        <v>5</v>
      </c>
      <c r="E10" s="116"/>
      <c r="F10" s="112">
        <v>8480</v>
      </c>
      <c r="G10" s="35"/>
      <c r="H10" s="34"/>
      <c r="I10" s="34"/>
      <c r="J10" s="50"/>
    </row>
    <row r="11" spans="1:10" s="10" customFormat="1" ht="23.25" x14ac:dyDescent="0.5">
      <c r="A11" s="7">
        <v>9</v>
      </c>
      <c r="B11" s="35" t="s">
        <v>11</v>
      </c>
      <c r="C11" s="71" t="s">
        <v>203</v>
      </c>
      <c r="D11" s="34" t="s">
        <v>165</v>
      </c>
      <c r="E11" s="116"/>
      <c r="F11" s="112">
        <v>2822</v>
      </c>
      <c r="G11" s="35"/>
      <c r="H11" s="34"/>
      <c r="I11" s="34"/>
      <c r="J11" s="50"/>
    </row>
    <row r="12" spans="1:10" s="10" customFormat="1" ht="23.25" x14ac:dyDescent="0.5">
      <c r="A12" s="7">
        <v>10</v>
      </c>
      <c r="B12" s="35" t="s">
        <v>11</v>
      </c>
      <c r="C12" s="71" t="s">
        <v>709</v>
      </c>
      <c r="D12" s="34" t="s">
        <v>165</v>
      </c>
      <c r="E12" s="116"/>
      <c r="F12" s="112">
        <v>17280</v>
      </c>
      <c r="G12" s="35"/>
      <c r="H12" s="34"/>
      <c r="I12" s="34" t="s">
        <v>487</v>
      </c>
      <c r="J12" s="50"/>
    </row>
    <row r="13" spans="1:10" s="10" customFormat="1" ht="23.25" x14ac:dyDescent="0.5">
      <c r="A13" s="7">
        <v>11</v>
      </c>
      <c r="B13" s="35" t="s">
        <v>11</v>
      </c>
      <c r="C13" s="71" t="s">
        <v>204</v>
      </c>
      <c r="D13" s="34" t="s">
        <v>165</v>
      </c>
      <c r="E13" s="116"/>
      <c r="F13" s="112">
        <v>11030</v>
      </c>
      <c r="G13" s="35"/>
      <c r="H13" s="34"/>
      <c r="I13" s="34"/>
      <c r="J13" s="50"/>
    </row>
    <row r="14" spans="1:10" s="10" customFormat="1" ht="23.25" x14ac:dyDescent="0.5">
      <c r="A14" s="7">
        <v>12</v>
      </c>
      <c r="B14" s="35" t="s">
        <v>11</v>
      </c>
      <c r="C14" s="71" t="s">
        <v>205</v>
      </c>
      <c r="D14" s="34" t="s">
        <v>206</v>
      </c>
      <c r="E14" s="116"/>
      <c r="F14" s="112">
        <v>9800</v>
      </c>
      <c r="G14" s="35"/>
      <c r="H14" s="34"/>
      <c r="I14" s="34"/>
      <c r="J14" s="50"/>
    </row>
    <row r="15" spans="1:10" s="10" customFormat="1" ht="23.25" x14ac:dyDescent="0.5">
      <c r="A15" s="7">
        <v>13</v>
      </c>
      <c r="B15" s="35" t="s">
        <v>11</v>
      </c>
      <c r="C15" s="71" t="s">
        <v>207</v>
      </c>
      <c r="D15" s="34" t="s">
        <v>208</v>
      </c>
      <c r="E15" s="116"/>
      <c r="F15" s="112">
        <v>12628</v>
      </c>
      <c r="G15" s="35"/>
      <c r="H15" s="34"/>
      <c r="I15" s="34"/>
      <c r="J15" s="50"/>
    </row>
    <row r="16" spans="1:10" s="10" customFormat="1" ht="23.25" x14ac:dyDescent="0.5">
      <c r="A16" s="7">
        <v>14</v>
      </c>
      <c r="B16" s="35" t="s">
        <v>11</v>
      </c>
      <c r="C16" s="71" t="s">
        <v>209</v>
      </c>
      <c r="D16" s="34" t="s">
        <v>210</v>
      </c>
      <c r="E16" s="116"/>
      <c r="F16" s="112">
        <v>2408</v>
      </c>
      <c r="G16" s="35"/>
      <c r="H16" s="34"/>
      <c r="I16" s="34"/>
      <c r="J16" s="50"/>
    </row>
    <row r="17" spans="1:10" s="10" customFormat="1" ht="23.25" x14ac:dyDescent="0.5">
      <c r="A17" s="7">
        <v>15</v>
      </c>
      <c r="B17" s="35" t="s">
        <v>11</v>
      </c>
      <c r="C17" s="71" t="s">
        <v>211</v>
      </c>
      <c r="D17" s="34" t="s">
        <v>194</v>
      </c>
      <c r="E17" s="116"/>
      <c r="F17" s="112">
        <v>30950</v>
      </c>
      <c r="G17" s="35"/>
      <c r="H17" s="34"/>
      <c r="I17" s="34"/>
      <c r="J17" s="50"/>
    </row>
    <row r="18" spans="1:10" s="10" customFormat="1" ht="23.25" x14ac:dyDescent="0.5">
      <c r="A18" s="7">
        <v>16</v>
      </c>
      <c r="B18" s="35" t="s">
        <v>11</v>
      </c>
      <c r="C18" s="71" t="s">
        <v>212</v>
      </c>
      <c r="D18" s="34" t="s">
        <v>194</v>
      </c>
      <c r="E18" s="116"/>
      <c r="F18" s="112">
        <v>10000</v>
      </c>
      <c r="G18" s="35"/>
      <c r="H18" s="34"/>
      <c r="I18" s="34"/>
      <c r="J18" s="50"/>
    </row>
    <row r="19" spans="1:10" s="10" customFormat="1" ht="23.25" x14ac:dyDescent="0.5">
      <c r="A19" s="7">
        <v>17</v>
      </c>
      <c r="B19" s="35" t="s">
        <v>11</v>
      </c>
      <c r="C19" s="71" t="s">
        <v>213</v>
      </c>
      <c r="D19" s="34" t="s">
        <v>194</v>
      </c>
      <c r="E19" s="116"/>
      <c r="F19" s="112">
        <v>21000</v>
      </c>
      <c r="G19" s="35"/>
      <c r="H19" s="34"/>
      <c r="I19" s="34"/>
      <c r="J19" s="50"/>
    </row>
    <row r="20" spans="1:10" s="10" customFormat="1" ht="23.25" x14ac:dyDescent="0.5">
      <c r="A20" s="7">
        <v>18</v>
      </c>
      <c r="B20" s="35" t="s">
        <v>11</v>
      </c>
      <c r="C20" s="71" t="s">
        <v>214</v>
      </c>
      <c r="D20" s="34" t="s">
        <v>215</v>
      </c>
      <c r="E20" s="116"/>
      <c r="F20" s="112">
        <v>15150</v>
      </c>
      <c r="G20" s="35"/>
      <c r="H20" s="34"/>
      <c r="I20" s="34"/>
      <c r="J20" s="50"/>
    </row>
    <row r="21" spans="1:10" s="10" customFormat="1" ht="23.25" x14ac:dyDescent="0.5">
      <c r="A21" s="7">
        <v>19</v>
      </c>
      <c r="B21" s="35" t="s">
        <v>11</v>
      </c>
      <c r="C21" s="71" t="s">
        <v>214</v>
      </c>
      <c r="D21" s="34" t="s">
        <v>215</v>
      </c>
      <c r="E21" s="116"/>
      <c r="F21" s="112">
        <v>58300</v>
      </c>
      <c r="G21" s="35"/>
      <c r="H21" s="34"/>
      <c r="I21" s="34"/>
      <c r="J21" s="50"/>
    </row>
    <row r="22" spans="1:10" s="10" customFormat="1" ht="23.25" x14ac:dyDescent="0.5">
      <c r="A22" s="7">
        <v>20</v>
      </c>
      <c r="B22" s="35" t="s">
        <v>11</v>
      </c>
      <c r="C22" s="77" t="s">
        <v>303</v>
      </c>
      <c r="D22" s="34" t="s">
        <v>22</v>
      </c>
      <c r="E22" s="116">
        <v>650905006</v>
      </c>
      <c r="F22" s="112">
        <v>13900</v>
      </c>
      <c r="G22" s="35"/>
      <c r="H22" s="34"/>
      <c r="I22" s="34"/>
      <c r="J22" s="50"/>
    </row>
    <row r="23" spans="1:10" s="10" customFormat="1" ht="23.25" x14ac:dyDescent="0.5">
      <c r="A23" s="7">
        <v>21</v>
      </c>
      <c r="B23" s="35" t="s">
        <v>11</v>
      </c>
      <c r="C23" s="77" t="s">
        <v>303</v>
      </c>
      <c r="D23" s="34" t="s">
        <v>22</v>
      </c>
      <c r="E23" s="54">
        <v>650905007</v>
      </c>
      <c r="F23" s="113">
        <v>1500</v>
      </c>
      <c r="G23" s="115"/>
      <c r="H23" s="115"/>
      <c r="I23" s="115"/>
      <c r="J23" s="50"/>
    </row>
    <row r="24" spans="1:10" s="10" customFormat="1" ht="23.25" x14ac:dyDescent="0.5">
      <c r="A24" s="7">
        <v>22</v>
      </c>
      <c r="B24" s="35" t="s">
        <v>11</v>
      </c>
      <c r="C24" s="77" t="s">
        <v>303</v>
      </c>
      <c r="D24" s="34" t="s">
        <v>22</v>
      </c>
      <c r="E24" s="116" t="s">
        <v>304</v>
      </c>
      <c r="F24" s="114">
        <v>2800</v>
      </c>
      <c r="G24" s="35"/>
      <c r="H24" s="34"/>
      <c r="I24" s="34"/>
      <c r="J24" s="50"/>
    </row>
    <row r="25" spans="1:10" s="10" customFormat="1" ht="23.25" x14ac:dyDescent="0.5">
      <c r="A25" s="7">
        <v>23</v>
      </c>
      <c r="B25" s="35" t="s">
        <v>11</v>
      </c>
      <c r="C25" s="77" t="s">
        <v>212</v>
      </c>
      <c r="D25" s="34" t="s">
        <v>194</v>
      </c>
      <c r="E25" s="116" t="s">
        <v>305</v>
      </c>
      <c r="F25" s="114">
        <v>53192</v>
      </c>
      <c r="G25" s="35"/>
      <c r="H25" s="34"/>
      <c r="I25" s="34"/>
      <c r="J25" s="50"/>
    </row>
    <row r="26" spans="1:10" s="10" customFormat="1" ht="23.25" x14ac:dyDescent="0.5">
      <c r="A26" s="7">
        <v>24</v>
      </c>
      <c r="B26" s="35" t="s">
        <v>11</v>
      </c>
      <c r="C26" s="77" t="s">
        <v>198</v>
      </c>
      <c r="D26" s="34" t="s">
        <v>194</v>
      </c>
      <c r="E26" s="116" t="s">
        <v>306</v>
      </c>
      <c r="F26" s="114">
        <v>21000</v>
      </c>
      <c r="G26" s="35"/>
      <c r="H26" s="34"/>
      <c r="I26" s="34"/>
      <c r="J26" s="50"/>
    </row>
    <row r="27" spans="1:10" s="10" customFormat="1" ht="23.25" x14ac:dyDescent="0.5">
      <c r="A27" s="7">
        <v>25</v>
      </c>
      <c r="B27" s="35" t="s">
        <v>11</v>
      </c>
      <c r="C27" s="77" t="s">
        <v>201</v>
      </c>
      <c r="D27" s="34" t="s">
        <v>200</v>
      </c>
      <c r="E27" s="116" t="s">
        <v>307</v>
      </c>
      <c r="F27" s="114">
        <v>37085</v>
      </c>
      <c r="G27" s="35"/>
      <c r="H27" s="34"/>
      <c r="I27" s="34"/>
      <c r="J27" s="50"/>
    </row>
    <row r="28" spans="1:10" s="10" customFormat="1" ht="23.25" x14ac:dyDescent="0.5">
      <c r="A28" s="7">
        <v>26</v>
      </c>
      <c r="B28" s="35" t="s">
        <v>11</v>
      </c>
      <c r="C28" s="77" t="s">
        <v>201</v>
      </c>
      <c r="D28" s="34" t="s">
        <v>200</v>
      </c>
      <c r="E28" s="116" t="s">
        <v>308</v>
      </c>
      <c r="F28" s="114">
        <v>39407.5</v>
      </c>
      <c r="G28" s="35"/>
      <c r="H28" s="34"/>
      <c r="I28" s="34"/>
      <c r="J28" s="50"/>
    </row>
    <row r="29" spans="1:10" s="10" customFormat="1" ht="23.25" x14ac:dyDescent="0.5">
      <c r="A29" s="7">
        <v>27</v>
      </c>
      <c r="B29" s="35" t="s">
        <v>11</v>
      </c>
      <c r="C29" s="71" t="s">
        <v>191</v>
      </c>
      <c r="D29" s="34" t="s">
        <v>45</v>
      </c>
      <c r="E29" s="116" t="s">
        <v>301</v>
      </c>
      <c r="F29" s="114">
        <v>15408</v>
      </c>
      <c r="G29" s="35"/>
      <c r="H29" s="34"/>
      <c r="I29" s="34"/>
      <c r="J29" s="50"/>
    </row>
    <row r="30" spans="1:10" s="10" customFormat="1" ht="23.25" x14ac:dyDescent="0.5">
      <c r="A30" s="7">
        <v>28</v>
      </c>
      <c r="B30" s="35" t="s">
        <v>11</v>
      </c>
      <c r="C30" s="71" t="s">
        <v>214</v>
      </c>
      <c r="D30" s="34" t="s">
        <v>5</v>
      </c>
      <c r="E30" s="116" t="s">
        <v>309</v>
      </c>
      <c r="F30" s="114">
        <v>22320</v>
      </c>
      <c r="G30" s="35"/>
      <c r="H30" s="34"/>
      <c r="I30" s="34"/>
      <c r="J30" s="50"/>
    </row>
    <row r="31" spans="1:10" s="10" customFormat="1" ht="23.25" x14ac:dyDescent="0.5">
      <c r="A31" s="7">
        <v>29</v>
      </c>
      <c r="B31" s="35" t="s">
        <v>11</v>
      </c>
      <c r="C31" s="71" t="s">
        <v>214</v>
      </c>
      <c r="D31" s="34" t="s">
        <v>5</v>
      </c>
      <c r="E31" s="116" t="s">
        <v>310</v>
      </c>
      <c r="F31" s="114">
        <v>5301</v>
      </c>
      <c r="G31" s="35"/>
      <c r="H31" s="34"/>
      <c r="I31" s="34"/>
      <c r="J31" s="50"/>
    </row>
    <row r="32" spans="1:10" s="10" customFormat="1" ht="23.25" x14ac:dyDescent="0.5">
      <c r="A32" s="7">
        <v>30</v>
      </c>
      <c r="B32" s="35" t="s">
        <v>11</v>
      </c>
      <c r="C32" s="71" t="s">
        <v>204</v>
      </c>
      <c r="D32" s="34" t="s">
        <v>165</v>
      </c>
      <c r="E32" s="116" t="s">
        <v>342</v>
      </c>
      <c r="F32" s="114">
        <v>6480</v>
      </c>
      <c r="G32" s="35"/>
      <c r="H32" s="34"/>
      <c r="I32" s="34"/>
      <c r="J32" s="50"/>
    </row>
    <row r="33" spans="1:10" s="10" customFormat="1" ht="23.25" x14ac:dyDescent="0.5">
      <c r="A33" s="7">
        <v>31</v>
      </c>
      <c r="B33" s="35" t="s">
        <v>11</v>
      </c>
      <c r="C33" s="28" t="s">
        <v>340</v>
      </c>
      <c r="D33" s="34" t="s">
        <v>165</v>
      </c>
      <c r="E33" s="75" t="s">
        <v>343</v>
      </c>
      <c r="F33" s="107">
        <v>11950</v>
      </c>
      <c r="G33" s="7"/>
      <c r="H33" s="7"/>
      <c r="I33" s="7"/>
      <c r="J33" s="50"/>
    </row>
    <row r="34" spans="1:10" s="10" customFormat="1" ht="23.25" x14ac:dyDescent="0.5">
      <c r="A34" s="7">
        <v>32</v>
      </c>
      <c r="B34" s="35" t="s">
        <v>11</v>
      </c>
      <c r="C34" s="28" t="s">
        <v>341</v>
      </c>
      <c r="D34" s="34" t="s">
        <v>165</v>
      </c>
      <c r="E34" s="75" t="s">
        <v>344</v>
      </c>
      <c r="F34" s="107">
        <v>15903</v>
      </c>
      <c r="G34" s="7"/>
      <c r="H34" s="7"/>
      <c r="I34" s="7"/>
      <c r="J34" s="50"/>
    </row>
    <row r="35" spans="1:10" s="10" customFormat="1" ht="23.25" x14ac:dyDescent="0.5">
      <c r="A35" s="7">
        <v>33</v>
      </c>
      <c r="B35" s="35" t="s">
        <v>11</v>
      </c>
      <c r="C35" s="124" t="s">
        <v>303</v>
      </c>
      <c r="D35" s="34" t="s">
        <v>22</v>
      </c>
      <c r="E35" s="75" t="s">
        <v>345</v>
      </c>
      <c r="F35" s="107">
        <v>16000</v>
      </c>
      <c r="G35" s="7"/>
      <c r="H35" s="7"/>
      <c r="I35" s="7"/>
      <c r="J35" s="50"/>
    </row>
    <row r="36" spans="1:10" s="10" customFormat="1" ht="23.25" x14ac:dyDescent="0.5">
      <c r="A36" s="7">
        <v>34</v>
      </c>
      <c r="B36" s="35" t="s">
        <v>11</v>
      </c>
      <c r="C36" s="28" t="s">
        <v>207</v>
      </c>
      <c r="D36" s="34" t="s">
        <v>165</v>
      </c>
      <c r="E36" s="75" t="s">
        <v>346</v>
      </c>
      <c r="F36" s="107">
        <v>161488</v>
      </c>
      <c r="G36" s="7"/>
      <c r="H36" s="7"/>
      <c r="I36" s="7"/>
      <c r="J36" s="50"/>
    </row>
    <row r="37" spans="1:10" s="10" customFormat="1" ht="23.25" x14ac:dyDescent="0.5">
      <c r="A37" s="7">
        <v>35</v>
      </c>
      <c r="B37" s="35" t="s">
        <v>11</v>
      </c>
      <c r="C37" s="28" t="s">
        <v>209</v>
      </c>
      <c r="D37" s="34" t="s">
        <v>210</v>
      </c>
      <c r="E37" s="75" t="s">
        <v>347</v>
      </c>
      <c r="F37" s="107">
        <v>5416</v>
      </c>
      <c r="G37" s="7"/>
      <c r="H37" s="7"/>
      <c r="I37" s="7"/>
      <c r="J37" s="50"/>
    </row>
    <row r="38" spans="1:10" s="10" customFormat="1" ht="23.25" x14ac:dyDescent="0.5">
      <c r="A38" s="7">
        <v>36</v>
      </c>
      <c r="B38" s="35" t="s">
        <v>11</v>
      </c>
      <c r="C38" s="28" t="s">
        <v>349</v>
      </c>
      <c r="D38" s="34" t="s">
        <v>165</v>
      </c>
      <c r="E38" s="75" t="s">
        <v>348</v>
      </c>
      <c r="F38" s="107">
        <v>38400</v>
      </c>
      <c r="G38" s="7"/>
      <c r="H38" s="7"/>
      <c r="I38" s="7"/>
      <c r="J38" s="50"/>
    </row>
    <row r="39" spans="1:10" s="10" customFormat="1" ht="23.25" x14ac:dyDescent="0.5">
      <c r="A39" s="7">
        <v>37</v>
      </c>
      <c r="B39" s="35" t="s">
        <v>11</v>
      </c>
      <c r="C39" s="28" t="s">
        <v>350</v>
      </c>
      <c r="D39" s="7" t="s">
        <v>210</v>
      </c>
      <c r="E39" s="75" t="s">
        <v>351</v>
      </c>
      <c r="F39" s="107">
        <v>99390</v>
      </c>
      <c r="G39" s="7"/>
      <c r="H39" s="7"/>
      <c r="I39" s="7"/>
      <c r="J39" s="50"/>
    </row>
    <row r="40" spans="1:10" s="10" customFormat="1" ht="23.25" x14ac:dyDescent="0.5">
      <c r="A40" s="7">
        <v>38</v>
      </c>
      <c r="B40" s="35" t="s">
        <v>11</v>
      </c>
      <c r="C40" s="28" t="s">
        <v>352</v>
      </c>
      <c r="D40" s="7" t="s">
        <v>353</v>
      </c>
      <c r="E40" s="75" t="s">
        <v>354</v>
      </c>
      <c r="F40" s="107">
        <v>3317</v>
      </c>
      <c r="G40" s="7"/>
      <c r="H40" s="7"/>
      <c r="I40" s="7"/>
      <c r="J40" s="50"/>
    </row>
    <row r="41" spans="1:10" s="10" customFormat="1" ht="23.25" x14ac:dyDescent="0.5">
      <c r="A41" s="7">
        <v>39</v>
      </c>
      <c r="B41" s="35" t="s">
        <v>11</v>
      </c>
      <c r="C41" s="28" t="s">
        <v>213</v>
      </c>
      <c r="D41" s="7" t="s">
        <v>45</v>
      </c>
      <c r="E41" s="75" t="s">
        <v>355</v>
      </c>
      <c r="F41" s="107">
        <v>21000</v>
      </c>
      <c r="G41" s="7"/>
      <c r="H41" s="7"/>
      <c r="I41" s="7"/>
      <c r="J41" s="50"/>
    </row>
    <row r="42" spans="1:10" s="10" customFormat="1" ht="23.25" x14ac:dyDescent="0.5">
      <c r="A42" s="7">
        <v>40</v>
      </c>
      <c r="B42" s="35">
        <v>243171</v>
      </c>
      <c r="C42" s="28" t="s">
        <v>705</v>
      </c>
      <c r="D42" s="7" t="s">
        <v>702</v>
      </c>
      <c r="E42" s="75" t="s">
        <v>703</v>
      </c>
      <c r="F42" s="107">
        <v>37489.4</v>
      </c>
      <c r="G42" s="7"/>
      <c r="H42" s="7"/>
      <c r="I42" s="7"/>
      <c r="J42" s="50"/>
    </row>
    <row r="43" spans="1:10" s="10" customFormat="1" ht="23.25" x14ac:dyDescent="0.5">
      <c r="A43" s="7">
        <v>41</v>
      </c>
      <c r="B43" s="35" t="s">
        <v>11</v>
      </c>
      <c r="C43" s="28" t="s">
        <v>704</v>
      </c>
      <c r="D43" s="7" t="s">
        <v>706</v>
      </c>
      <c r="E43" s="75" t="s">
        <v>707</v>
      </c>
      <c r="F43" s="107">
        <v>12750</v>
      </c>
      <c r="G43" s="7"/>
      <c r="H43" s="7"/>
      <c r="I43" s="7"/>
      <c r="J43" s="50"/>
    </row>
    <row r="44" spans="1:10" s="10" customFormat="1" ht="23.25" x14ac:dyDescent="0.5">
      <c r="A44" s="7">
        <v>42</v>
      </c>
      <c r="B44" s="35" t="s">
        <v>11</v>
      </c>
      <c r="C44" s="28" t="s">
        <v>203</v>
      </c>
      <c r="D44" s="7" t="s">
        <v>165</v>
      </c>
      <c r="E44" s="75" t="s">
        <v>708</v>
      </c>
      <c r="F44" s="107">
        <v>7524</v>
      </c>
      <c r="G44" s="7"/>
      <c r="H44" s="7"/>
      <c r="I44" s="7"/>
      <c r="J44" s="50"/>
    </row>
    <row r="45" spans="1:10" s="10" customFormat="1" ht="23.25" x14ac:dyDescent="0.5">
      <c r="A45" s="7">
        <v>43</v>
      </c>
      <c r="B45" s="35" t="s">
        <v>11</v>
      </c>
      <c r="C45" s="28" t="s">
        <v>709</v>
      </c>
      <c r="D45" s="7" t="s">
        <v>165</v>
      </c>
      <c r="E45" s="646" t="s">
        <v>710</v>
      </c>
      <c r="F45" s="107">
        <v>17280</v>
      </c>
      <c r="G45" s="7"/>
      <c r="H45" s="7"/>
      <c r="I45" s="7" t="s">
        <v>487</v>
      </c>
      <c r="J45" s="50"/>
    </row>
    <row r="46" spans="1:10" s="10" customFormat="1" ht="23.25" x14ac:dyDescent="0.5">
      <c r="A46" s="7">
        <v>44</v>
      </c>
      <c r="B46" s="35" t="s">
        <v>11</v>
      </c>
      <c r="C46" s="28" t="s">
        <v>711</v>
      </c>
      <c r="D46" s="7" t="s">
        <v>165</v>
      </c>
      <c r="E46" s="75" t="s">
        <v>712</v>
      </c>
      <c r="F46" s="107">
        <v>1535</v>
      </c>
      <c r="G46" s="7"/>
      <c r="H46" s="7"/>
      <c r="I46" s="7"/>
      <c r="J46" s="50"/>
    </row>
    <row r="47" spans="1:10" s="10" customFormat="1" ht="23.25" x14ac:dyDescent="0.5">
      <c r="A47" s="7">
        <v>45</v>
      </c>
      <c r="B47" s="35" t="s">
        <v>11</v>
      </c>
      <c r="C47" s="28" t="s">
        <v>713</v>
      </c>
      <c r="D47" s="7" t="s">
        <v>165</v>
      </c>
      <c r="E47" s="75" t="s">
        <v>714</v>
      </c>
      <c r="F47" s="107">
        <v>4500</v>
      </c>
      <c r="G47" s="7"/>
      <c r="H47" s="7"/>
      <c r="I47" s="7"/>
      <c r="J47" s="50"/>
    </row>
    <row r="48" spans="1:10" s="10" customFormat="1" ht="23.25" x14ac:dyDescent="0.5">
      <c r="A48" s="7">
        <v>46</v>
      </c>
      <c r="B48" s="35" t="s">
        <v>11</v>
      </c>
      <c r="C48" s="28" t="s">
        <v>341</v>
      </c>
      <c r="D48" s="7" t="s">
        <v>165</v>
      </c>
      <c r="E48" s="75" t="s">
        <v>715</v>
      </c>
      <c r="F48" s="108">
        <v>15918</v>
      </c>
      <c r="G48" s="7"/>
      <c r="H48" s="7"/>
      <c r="I48" s="7"/>
      <c r="J48" s="50"/>
    </row>
    <row r="49" spans="1:10" s="10" customFormat="1" ht="23.25" x14ac:dyDescent="0.5">
      <c r="A49" s="7">
        <v>47</v>
      </c>
      <c r="B49" s="35" t="s">
        <v>11</v>
      </c>
      <c r="C49" s="28" t="s">
        <v>340</v>
      </c>
      <c r="D49" s="7" t="s">
        <v>165</v>
      </c>
      <c r="E49" s="75" t="s">
        <v>716</v>
      </c>
      <c r="F49" s="108">
        <v>13525</v>
      </c>
      <c r="G49" s="7"/>
      <c r="H49" s="7"/>
      <c r="I49" s="7"/>
      <c r="J49" s="50"/>
    </row>
    <row r="50" spans="1:10" s="10" customFormat="1" ht="23.25" x14ac:dyDescent="0.5">
      <c r="A50" s="7">
        <v>48</v>
      </c>
      <c r="B50" s="35" t="s">
        <v>11</v>
      </c>
      <c r="C50" s="28" t="s">
        <v>711</v>
      </c>
      <c r="D50" s="7" t="s">
        <v>165</v>
      </c>
      <c r="E50" s="75" t="s">
        <v>717</v>
      </c>
      <c r="F50" s="108">
        <v>3055</v>
      </c>
      <c r="G50" s="7"/>
      <c r="H50" s="7"/>
      <c r="I50" s="7"/>
      <c r="J50" s="50"/>
    </row>
    <row r="51" spans="1:10" s="10" customFormat="1" ht="23.25" x14ac:dyDescent="0.5">
      <c r="A51" s="7">
        <v>49</v>
      </c>
      <c r="B51" s="35" t="s">
        <v>11</v>
      </c>
      <c r="C51" s="28" t="s">
        <v>713</v>
      </c>
      <c r="D51" s="7" t="s">
        <v>165</v>
      </c>
      <c r="E51" s="75" t="s">
        <v>718</v>
      </c>
      <c r="F51" s="108">
        <v>5790</v>
      </c>
      <c r="G51" s="7"/>
      <c r="H51" s="7"/>
      <c r="I51" s="7"/>
      <c r="J51" s="50"/>
    </row>
    <row r="52" spans="1:10" s="10" customFormat="1" ht="23.25" x14ac:dyDescent="0.5">
      <c r="A52" s="7">
        <v>50</v>
      </c>
      <c r="B52" s="35" t="s">
        <v>11</v>
      </c>
      <c r="C52" s="28" t="s">
        <v>341</v>
      </c>
      <c r="D52" s="7" t="s">
        <v>165</v>
      </c>
      <c r="E52" s="75" t="s">
        <v>716</v>
      </c>
      <c r="F52" s="108">
        <v>21534</v>
      </c>
      <c r="G52" s="7"/>
      <c r="H52" s="7"/>
      <c r="I52" s="7"/>
      <c r="J52" s="50"/>
    </row>
    <row r="53" spans="1:10" s="10" customFormat="1" ht="23.25" x14ac:dyDescent="0.5">
      <c r="A53" s="7">
        <v>51</v>
      </c>
      <c r="B53" s="35" t="s">
        <v>11</v>
      </c>
      <c r="C53" s="28" t="s">
        <v>340</v>
      </c>
      <c r="D53" s="7" t="s">
        <v>165</v>
      </c>
      <c r="E53" s="75" t="s">
        <v>719</v>
      </c>
      <c r="F53" s="108">
        <v>15730</v>
      </c>
      <c r="G53" s="7"/>
      <c r="H53" s="7"/>
      <c r="I53" s="7"/>
      <c r="J53" s="50"/>
    </row>
    <row r="54" spans="1:10" s="10" customFormat="1" ht="23.25" x14ac:dyDescent="0.5">
      <c r="A54" s="7">
        <v>52</v>
      </c>
      <c r="B54" s="35" t="s">
        <v>11</v>
      </c>
      <c r="C54" s="28" t="s">
        <v>704</v>
      </c>
      <c r="D54" s="7" t="s">
        <v>206</v>
      </c>
      <c r="E54" s="75" t="s">
        <v>720</v>
      </c>
      <c r="F54" s="108">
        <v>24900</v>
      </c>
      <c r="G54" s="7"/>
      <c r="H54" s="7"/>
      <c r="I54" s="7"/>
      <c r="J54" s="50"/>
    </row>
    <row r="55" spans="1:10" s="10" customFormat="1" ht="23.25" x14ac:dyDescent="0.5">
      <c r="A55" s="7">
        <v>53</v>
      </c>
      <c r="B55" s="35" t="s">
        <v>11</v>
      </c>
      <c r="C55" s="28" t="s">
        <v>721</v>
      </c>
      <c r="D55" s="7" t="s">
        <v>206</v>
      </c>
      <c r="E55" s="75" t="s">
        <v>722</v>
      </c>
      <c r="F55" s="108">
        <v>14980</v>
      </c>
      <c r="G55" s="7"/>
      <c r="H55" s="7"/>
      <c r="I55" s="7"/>
      <c r="J55" s="50"/>
    </row>
    <row r="56" spans="1:10" s="10" customFormat="1" ht="23.25" x14ac:dyDescent="0.5">
      <c r="A56" s="7">
        <v>54</v>
      </c>
      <c r="B56" s="35" t="s">
        <v>11</v>
      </c>
      <c r="C56" s="28" t="s">
        <v>704</v>
      </c>
      <c r="D56" s="7" t="s">
        <v>206</v>
      </c>
      <c r="E56" s="75" t="s">
        <v>723</v>
      </c>
      <c r="F56" s="108">
        <v>27900</v>
      </c>
      <c r="G56" s="7"/>
      <c r="H56" s="7"/>
      <c r="I56" s="7"/>
      <c r="J56" s="50"/>
    </row>
    <row r="57" spans="1:10" s="10" customFormat="1" ht="23.25" x14ac:dyDescent="0.5">
      <c r="A57" s="7">
        <v>55</v>
      </c>
      <c r="B57" s="35" t="s">
        <v>11</v>
      </c>
      <c r="C57" s="28" t="s">
        <v>724</v>
      </c>
      <c r="D57" s="7" t="s">
        <v>22</v>
      </c>
      <c r="E57" s="75" t="s">
        <v>725</v>
      </c>
      <c r="F57" s="108">
        <v>89345</v>
      </c>
      <c r="G57" s="7"/>
      <c r="H57" s="7"/>
      <c r="I57" s="7"/>
      <c r="J57" s="50"/>
    </row>
    <row r="58" spans="1:10" s="10" customFormat="1" ht="23.25" x14ac:dyDescent="0.5">
      <c r="A58" s="7">
        <v>56</v>
      </c>
      <c r="B58" s="35" t="s">
        <v>11</v>
      </c>
      <c r="C58" s="28" t="s">
        <v>212</v>
      </c>
      <c r="D58" s="7" t="s">
        <v>194</v>
      </c>
      <c r="E58" s="75" t="s">
        <v>726</v>
      </c>
      <c r="F58" s="108">
        <v>57240</v>
      </c>
      <c r="G58" s="7"/>
      <c r="H58" s="7"/>
      <c r="I58" s="7"/>
      <c r="J58" s="50"/>
    </row>
    <row r="59" spans="1:10" s="10" customFormat="1" ht="23.25" x14ac:dyDescent="0.5">
      <c r="A59" s="7">
        <v>57</v>
      </c>
      <c r="B59" s="35" t="s">
        <v>11</v>
      </c>
      <c r="C59" s="28" t="s">
        <v>705</v>
      </c>
      <c r="D59" s="7" t="s">
        <v>194</v>
      </c>
      <c r="E59" s="75" t="s">
        <v>727</v>
      </c>
      <c r="F59" s="108">
        <v>11850</v>
      </c>
      <c r="G59" s="7"/>
      <c r="H59" s="7"/>
      <c r="I59" s="7"/>
      <c r="J59" s="50"/>
    </row>
    <row r="60" spans="1:10" s="10" customFormat="1" ht="23.25" x14ac:dyDescent="0.5">
      <c r="A60" s="7">
        <v>58</v>
      </c>
      <c r="B60" s="35" t="s">
        <v>11</v>
      </c>
      <c r="C60" s="28" t="s">
        <v>199</v>
      </c>
      <c r="D60" s="7" t="s">
        <v>194</v>
      </c>
      <c r="E60" s="75" t="s">
        <v>728</v>
      </c>
      <c r="F60" s="108">
        <v>11160</v>
      </c>
      <c r="G60" s="7"/>
      <c r="H60" s="7"/>
      <c r="I60" s="7"/>
      <c r="J60" s="50"/>
    </row>
    <row r="61" spans="1:10" s="10" customFormat="1" ht="23.25" x14ac:dyDescent="0.5">
      <c r="A61" s="7">
        <v>59</v>
      </c>
      <c r="B61" s="35" t="s">
        <v>11</v>
      </c>
      <c r="C61" s="28" t="s">
        <v>350</v>
      </c>
      <c r="D61" s="7" t="s">
        <v>210</v>
      </c>
      <c r="E61" s="75" t="s">
        <v>729</v>
      </c>
      <c r="F61" s="108">
        <v>97980</v>
      </c>
      <c r="G61" s="7"/>
      <c r="H61" s="7"/>
      <c r="I61" s="7"/>
      <c r="J61" s="50"/>
    </row>
    <row r="62" spans="1:10" s="10" customFormat="1" ht="23.25" x14ac:dyDescent="0.5">
      <c r="A62" s="7">
        <v>60</v>
      </c>
      <c r="B62" s="35" t="s">
        <v>11</v>
      </c>
      <c r="C62" s="28" t="s">
        <v>730</v>
      </c>
      <c r="D62" s="7" t="s">
        <v>200</v>
      </c>
      <c r="E62" s="75" t="s">
        <v>731</v>
      </c>
      <c r="F62" s="108">
        <v>68000</v>
      </c>
      <c r="G62" s="7"/>
      <c r="H62" s="7"/>
      <c r="I62" s="7"/>
      <c r="J62" s="50"/>
    </row>
    <row r="63" spans="1:10" s="10" customFormat="1" ht="23.25" x14ac:dyDescent="0.5">
      <c r="A63" s="7">
        <v>61</v>
      </c>
      <c r="B63" s="35" t="s">
        <v>11</v>
      </c>
      <c r="C63" s="28" t="s">
        <v>732</v>
      </c>
      <c r="D63" s="7" t="s">
        <v>733</v>
      </c>
      <c r="E63" s="7" t="s">
        <v>688</v>
      </c>
      <c r="F63" s="108">
        <v>166380</v>
      </c>
      <c r="G63" s="7"/>
      <c r="H63" s="7"/>
      <c r="I63" s="7"/>
      <c r="J63" s="50"/>
    </row>
    <row r="64" spans="1:10" s="10" customFormat="1" ht="23.25" x14ac:dyDescent="0.5">
      <c r="A64" s="7">
        <v>62</v>
      </c>
      <c r="B64" s="35">
        <v>243188</v>
      </c>
      <c r="C64" s="28" t="s">
        <v>734</v>
      </c>
      <c r="D64" s="7" t="s">
        <v>194</v>
      </c>
      <c r="E64" s="75"/>
      <c r="F64" s="108">
        <v>4500</v>
      </c>
      <c r="G64" s="7"/>
      <c r="H64" s="7"/>
      <c r="I64" s="7"/>
      <c r="J64" s="50"/>
    </row>
    <row r="65" spans="1:10" s="10" customFormat="1" ht="23.25" x14ac:dyDescent="0.5">
      <c r="A65" s="7">
        <v>63</v>
      </c>
      <c r="B65" s="35">
        <v>243186</v>
      </c>
      <c r="C65" s="28" t="s">
        <v>214</v>
      </c>
      <c r="D65" s="7" t="s">
        <v>5</v>
      </c>
      <c r="E65" s="7" t="s">
        <v>735</v>
      </c>
      <c r="F65" s="108">
        <v>17000</v>
      </c>
      <c r="G65" s="7"/>
      <c r="H65" s="7"/>
      <c r="I65" s="7"/>
      <c r="J65" s="50"/>
    </row>
    <row r="66" spans="1:10" s="10" customFormat="1" ht="23.25" x14ac:dyDescent="0.5">
      <c r="A66" s="7">
        <v>64</v>
      </c>
      <c r="B66" s="35" t="s">
        <v>11</v>
      </c>
      <c r="C66" s="28" t="s">
        <v>340</v>
      </c>
      <c r="D66" s="7" t="s">
        <v>165</v>
      </c>
      <c r="E66" s="75" t="s">
        <v>715</v>
      </c>
      <c r="F66" s="108">
        <v>13340</v>
      </c>
      <c r="G66" s="7"/>
      <c r="H66" s="7"/>
      <c r="I66" s="7"/>
      <c r="J66" s="50"/>
    </row>
    <row r="67" spans="1:10" s="10" customFormat="1" ht="23.25" x14ac:dyDescent="0.5">
      <c r="A67" s="7">
        <v>65</v>
      </c>
      <c r="B67" s="35" t="s">
        <v>11</v>
      </c>
      <c r="C67" s="28" t="s">
        <v>711</v>
      </c>
      <c r="D67" s="7" t="s">
        <v>165</v>
      </c>
      <c r="E67" s="75" t="s">
        <v>736</v>
      </c>
      <c r="F67" s="108">
        <v>2045</v>
      </c>
      <c r="G67" s="7"/>
      <c r="H67" s="7"/>
      <c r="I67" s="7"/>
      <c r="J67" s="50"/>
    </row>
    <row r="68" spans="1:10" s="10" customFormat="1" ht="23.25" x14ac:dyDescent="0.5">
      <c r="A68" s="7">
        <v>66</v>
      </c>
      <c r="B68" s="35" t="s">
        <v>11</v>
      </c>
      <c r="C68" s="28" t="s">
        <v>341</v>
      </c>
      <c r="D68" s="7" t="s">
        <v>165</v>
      </c>
      <c r="E68" s="75" t="s">
        <v>737</v>
      </c>
      <c r="F68" s="108">
        <v>15305</v>
      </c>
      <c r="G68" s="7"/>
      <c r="H68" s="7"/>
      <c r="I68" s="7"/>
      <c r="J68" s="50"/>
    </row>
    <row r="69" spans="1:10" s="10" customFormat="1" ht="23.25" x14ac:dyDescent="0.5">
      <c r="A69" s="7">
        <v>67</v>
      </c>
      <c r="B69" s="35" t="s">
        <v>11</v>
      </c>
      <c r="C69" s="28" t="s">
        <v>709</v>
      </c>
      <c r="D69" s="7" t="s">
        <v>165</v>
      </c>
      <c r="E69" s="646" t="s">
        <v>738</v>
      </c>
      <c r="F69" s="108">
        <v>17280</v>
      </c>
      <c r="G69" s="7"/>
      <c r="H69" s="7"/>
      <c r="I69" s="7" t="s">
        <v>487</v>
      </c>
      <c r="J69" s="50"/>
    </row>
    <row r="70" spans="1:10" s="10" customFormat="1" ht="23.25" x14ac:dyDescent="0.5">
      <c r="A70" s="7">
        <v>68</v>
      </c>
      <c r="B70" s="35" t="s">
        <v>11</v>
      </c>
      <c r="C70" s="28" t="s">
        <v>203</v>
      </c>
      <c r="D70" s="7" t="s">
        <v>165</v>
      </c>
      <c r="E70" s="75" t="s">
        <v>739</v>
      </c>
      <c r="F70" s="108">
        <v>2700</v>
      </c>
      <c r="G70" s="7"/>
      <c r="H70" s="7"/>
      <c r="I70" s="7"/>
      <c r="J70" s="50"/>
    </row>
    <row r="71" spans="1:10" s="10" customFormat="1" ht="23.25" x14ac:dyDescent="0.5">
      <c r="A71" s="7">
        <v>69</v>
      </c>
      <c r="B71" s="35" t="s">
        <v>11</v>
      </c>
      <c r="C71" s="28" t="s">
        <v>704</v>
      </c>
      <c r="D71" s="106" t="s">
        <v>740</v>
      </c>
      <c r="E71" s="75" t="s">
        <v>741</v>
      </c>
      <c r="F71" s="108">
        <v>2990</v>
      </c>
      <c r="G71" s="7"/>
      <c r="H71" s="7"/>
      <c r="I71" s="7"/>
      <c r="J71" s="50"/>
    </row>
    <row r="72" spans="1:10" s="10" customFormat="1" ht="23.25" x14ac:dyDescent="0.5">
      <c r="A72" s="7">
        <v>70</v>
      </c>
      <c r="B72" s="35" t="s">
        <v>11</v>
      </c>
      <c r="C72" s="28" t="s">
        <v>201</v>
      </c>
      <c r="D72" s="7" t="s">
        <v>200</v>
      </c>
      <c r="E72" s="75" t="s">
        <v>742</v>
      </c>
      <c r="F72" s="108">
        <v>24000</v>
      </c>
      <c r="G72" s="7"/>
      <c r="H72" s="7"/>
      <c r="I72" s="7"/>
      <c r="J72" s="50"/>
    </row>
    <row r="73" spans="1:10" s="10" customFormat="1" ht="23.25" x14ac:dyDescent="0.5">
      <c r="A73" s="7">
        <v>71</v>
      </c>
      <c r="B73" s="35" t="s">
        <v>11</v>
      </c>
      <c r="C73" s="28" t="s">
        <v>201</v>
      </c>
      <c r="D73" s="7" t="s">
        <v>200</v>
      </c>
      <c r="E73" s="75" t="s">
        <v>743</v>
      </c>
      <c r="F73" s="108">
        <v>26900</v>
      </c>
      <c r="G73" s="7"/>
      <c r="H73" s="7"/>
      <c r="I73" s="7"/>
      <c r="J73" s="50"/>
    </row>
    <row r="74" spans="1:10" s="10" customFormat="1" ht="23.25" x14ac:dyDescent="0.5">
      <c r="A74" s="7">
        <v>72</v>
      </c>
      <c r="B74" s="35">
        <v>243208</v>
      </c>
      <c r="C74" s="28" t="s">
        <v>823</v>
      </c>
      <c r="D74" s="7" t="s">
        <v>22</v>
      </c>
      <c r="E74" s="75" t="s">
        <v>824</v>
      </c>
      <c r="F74" s="108">
        <v>1700</v>
      </c>
      <c r="G74" s="7"/>
      <c r="H74" s="7"/>
      <c r="I74" s="7"/>
      <c r="J74" s="50"/>
    </row>
    <row r="75" spans="1:10" s="10" customFormat="1" ht="23.25" x14ac:dyDescent="0.5">
      <c r="A75" s="7">
        <v>73</v>
      </c>
      <c r="B75" s="35">
        <v>243209</v>
      </c>
      <c r="C75" s="28" t="s">
        <v>858</v>
      </c>
      <c r="D75" s="7" t="s">
        <v>206</v>
      </c>
      <c r="E75" s="75"/>
      <c r="F75" s="108">
        <v>1198</v>
      </c>
      <c r="G75" s="7"/>
      <c r="H75" s="7"/>
      <c r="I75" s="7" t="s">
        <v>859</v>
      </c>
      <c r="J75" s="50"/>
    </row>
    <row r="76" spans="1:10" s="10" customFormat="1" ht="23.25" x14ac:dyDescent="0.5">
      <c r="A76" s="7">
        <v>74</v>
      </c>
      <c r="B76" s="35">
        <v>243222</v>
      </c>
      <c r="C76" s="28" t="s">
        <v>713</v>
      </c>
      <c r="D76" s="7" t="s">
        <v>165</v>
      </c>
      <c r="E76" s="75" t="s">
        <v>981</v>
      </c>
      <c r="F76" s="108">
        <v>2505</v>
      </c>
      <c r="G76" s="7"/>
      <c r="H76" s="7"/>
      <c r="I76" s="7"/>
      <c r="J76" s="50"/>
    </row>
    <row r="77" spans="1:10" s="10" customFormat="1" ht="23.25" x14ac:dyDescent="0.5">
      <c r="A77" s="7">
        <v>75</v>
      </c>
      <c r="B77" s="35" t="s">
        <v>11</v>
      </c>
      <c r="C77" s="28" t="s">
        <v>982</v>
      </c>
      <c r="D77" s="7" t="s">
        <v>206</v>
      </c>
      <c r="E77" s="75" t="s">
        <v>983</v>
      </c>
      <c r="F77" s="108">
        <v>30800</v>
      </c>
      <c r="G77" s="7"/>
      <c r="H77" s="7"/>
      <c r="I77" s="7"/>
      <c r="J77" s="50"/>
    </row>
    <row r="78" spans="1:10" s="10" customFormat="1" ht="23.25" x14ac:dyDescent="0.5">
      <c r="A78" s="7">
        <v>76</v>
      </c>
      <c r="B78" s="35" t="s">
        <v>11</v>
      </c>
      <c r="C78" s="28" t="s">
        <v>199</v>
      </c>
      <c r="D78" s="7" t="s">
        <v>194</v>
      </c>
      <c r="E78" s="75" t="s">
        <v>984</v>
      </c>
      <c r="F78" s="108">
        <v>15810</v>
      </c>
      <c r="G78" s="7"/>
      <c r="H78" s="7"/>
      <c r="I78" s="7"/>
      <c r="J78" s="50"/>
    </row>
    <row r="79" spans="1:10" s="10" customFormat="1" ht="23.25" x14ac:dyDescent="0.5">
      <c r="A79" s="7">
        <v>77</v>
      </c>
      <c r="B79" s="35" t="s">
        <v>11</v>
      </c>
      <c r="C79" s="28" t="s">
        <v>213</v>
      </c>
      <c r="D79" s="7" t="s">
        <v>45</v>
      </c>
      <c r="E79" s="75" t="s">
        <v>985</v>
      </c>
      <c r="F79" s="108">
        <v>24750</v>
      </c>
      <c r="G79" s="7"/>
      <c r="H79" s="7"/>
      <c r="I79" s="7"/>
      <c r="J79" s="50"/>
    </row>
    <row r="80" spans="1:10" s="10" customFormat="1" ht="23.25" x14ac:dyDescent="0.5">
      <c r="A80" s="7">
        <v>78</v>
      </c>
      <c r="B80" s="35" t="s">
        <v>11</v>
      </c>
      <c r="C80" s="28" t="s">
        <v>213</v>
      </c>
      <c r="D80" s="7" t="s">
        <v>45</v>
      </c>
      <c r="E80" s="75" t="s">
        <v>986</v>
      </c>
      <c r="F80" s="108">
        <v>24750</v>
      </c>
      <c r="G80" s="7"/>
      <c r="H80" s="7"/>
      <c r="I80" s="65" t="s">
        <v>987</v>
      </c>
      <c r="J80" s="50"/>
    </row>
    <row r="81" spans="1:10" s="10" customFormat="1" ht="23.25" x14ac:dyDescent="0.5">
      <c r="A81" s="7">
        <v>79</v>
      </c>
      <c r="B81" s="35" t="s">
        <v>11</v>
      </c>
      <c r="C81" s="28" t="s">
        <v>988</v>
      </c>
      <c r="D81" s="7" t="s">
        <v>5</v>
      </c>
      <c r="E81" s="75" t="s">
        <v>989</v>
      </c>
      <c r="F81" s="108">
        <v>33000</v>
      </c>
      <c r="G81" s="7"/>
      <c r="H81" s="7"/>
      <c r="I81" s="7"/>
      <c r="J81" s="50"/>
    </row>
    <row r="82" spans="1:10" s="10" customFormat="1" ht="23.25" x14ac:dyDescent="0.5">
      <c r="A82" s="7">
        <v>80</v>
      </c>
      <c r="B82" s="35" t="s">
        <v>11</v>
      </c>
      <c r="C82" s="28" t="s">
        <v>204</v>
      </c>
      <c r="D82" s="7" t="s">
        <v>165</v>
      </c>
      <c r="E82" s="75" t="s">
        <v>990</v>
      </c>
      <c r="F82" s="108">
        <v>8096</v>
      </c>
      <c r="G82" s="7"/>
      <c r="H82" s="7"/>
      <c r="I82" s="7"/>
      <c r="J82" s="50"/>
    </row>
    <row r="83" spans="1:10" s="10" customFormat="1" ht="23.25" x14ac:dyDescent="0.5">
      <c r="A83" s="7">
        <v>81</v>
      </c>
      <c r="B83" s="35" t="s">
        <v>11</v>
      </c>
      <c r="C83" s="28" t="s">
        <v>991</v>
      </c>
      <c r="D83" s="7" t="s">
        <v>992</v>
      </c>
      <c r="E83" s="75" t="s">
        <v>993</v>
      </c>
      <c r="F83" s="108">
        <v>7455</v>
      </c>
      <c r="G83" s="7"/>
      <c r="H83" s="7"/>
      <c r="I83" s="7"/>
      <c r="J83" s="50"/>
    </row>
    <row r="84" spans="1:10" s="10" customFormat="1" ht="23.25" x14ac:dyDescent="0.5">
      <c r="A84" s="7">
        <v>82</v>
      </c>
      <c r="B84" s="35" t="s">
        <v>11</v>
      </c>
      <c r="C84" s="28" t="s">
        <v>991</v>
      </c>
      <c r="D84" s="7" t="s">
        <v>992</v>
      </c>
      <c r="E84" s="75" t="s">
        <v>994</v>
      </c>
      <c r="F84" s="108">
        <v>12445</v>
      </c>
      <c r="G84" s="7"/>
      <c r="H84" s="7"/>
      <c r="I84" s="7"/>
      <c r="J84" s="50"/>
    </row>
    <row r="85" spans="1:10" s="10" customFormat="1" ht="23.25" x14ac:dyDescent="0.5">
      <c r="A85" s="7">
        <v>83</v>
      </c>
      <c r="B85" s="35" t="s">
        <v>11</v>
      </c>
      <c r="C85" s="28" t="s">
        <v>191</v>
      </c>
      <c r="D85" s="7" t="s">
        <v>45</v>
      </c>
      <c r="E85" s="75" t="s">
        <v>995</v>
      </c>
      <c r="F85" s="108">
        <v>1498</v>
      </c>
      <c r="G85" s="7"/>
      <c r="H85" s="7"/>
      <c r="I85" s="7"/>
      <c r="J85" s="50"/>
    </row>
    <row r="86" spans="1:10" s="10" customFormat="1" ht="23.25" x14ac:dyDescent="0.5">
      <c r="A86" s="7">
        <v>84</v>
      </c>
      <c r="B86" s="35" t="s">
        <v>11</v>
      </c>
      <c r="C86" s="28" t="s">
        <v>823</v>
      </c>
      <c r="D86" s="7" t="s">
        <v>22</v>
      </c>
      <c r="E86" s="75" t="s">
        <v>996</v>
      </c>
      <c r="F86" s="108">
        <v>4550</v>
      </c>
      <c r="G86" s="7"/>
      <c r="H86" s="7"/>
      <c r="I86" s="7"/>
      <c r="J86" s="50"/>
    </row>
    <row r="87" spans="1:10" s="10" customFormat="1" ht="23.25" x14ac:dyDescent="0.5">
      <c r="A87" s="7">
        <v>85</v>
      </c>
      <c r="B87" s="35" t="s">
        <v>11</v>
      </c>
      <c r="C87" s="28" t="s">
        <v>823</v>
      </c>
      <c r="D87" s="7" t="s">
        <v>22</v>
      </c>
      <c r="E87" s="75" t="s">
        <v>997</v>
      </c>
      <c r="F87" s="108">
        <v>5220</v>
      </c>
      <c r="G87" s="7"/>
      <c r="H87" s="7"/>
      <c r="I87" s="7"/>
      <c r="J87" s="50"/>
    </row>
    <row r="88" spans="1:10" s="10" customFormat="1" ht="23.25" x14ac:dyDescent="0.5">
      <c r="A88" s="7">
        <v>86</v>
      </c>
      <c r="B88" s="35" t="s">
        <v>11</v>
      </c>
      <c r="C88" s="28" t="s">
        <v>823</v>
      </c>
      <c r="D88" s="7" t="s">
        <v>22</v>
      </c>
      <c r="E88" s="75" t="s">
        <v>998</v>
      </c>
      <c r="F88" s="108">
        <v>750</v>
      </c>
      <c r="G88" s="7"/>
      <c r="H88" s="7"/>
      <c r="I88" s="7"/>
      <c r="J88" s="50"/>
    </row>
    <row r="89" spans="1:10" s="10" customFormat="1" ht="23.25" x14ac:dyDescent="0.5">
      <c r="A89" s="7">
        <v>87</v>
      </c>
      <c r="B89" s="35" t="s">
        <v>11</v>
      </c>
      <c r="C89" s="28" t="s">
        <v>823</v>
      </c>
      <c r="D89" s="7" t="s">
        <v>22</v>
      </c>
      <c r="E89" s="75" t="s">
        <v>824</v>
      </c>
      <c r="F89" s="108">
        <v>1700</v>
      </c>
      <c r="G89" s="7"/>
      <c r="H89" s="7"/>
      <c r="I89" s="7"/>
      <c r="J89" s="50"/>
    </row>
    <row r="90" spans="1:10" s="10" customFormat="1" ht="23.25" x14ac:dyDescent="0.5">
      <c r="A90" s="7">
        <v>88</v>
      </c>
      <c r="B90" s="35" t="s">
        <v>11</v>
      </c>
      <c r="C90" s="28" t="s">
        <v>823</v>
      </c>
      <c r="D90" s="7" t="s">
        <v>22</v>
      </c>
      <c r="E90" s="75" t="s">
        <v>999</v>
      </c>
      <c r="F90" s="108">
        <v>2640</v>
      </c>
      <c r="G90" s="7"/>
      <c r="H90" s="7"/>
      <c r="I90" s="7"/>
      <c r="J90" s="50"/>
    </row>
    <row r="91" spans="1:10" s="10" customFormat="1" ht="23.25" x14ac:dyDescent="0.5">
      <c r="A91" s="7">
        <v>89</v>
      </c>
      <c r="B91" s="35" t="s">
        <v>11</v>
      </c>
      <c r="C91" s="28" t="s">
        <v>823</v>
      </c>
      <c r="D91" s="7" t="s">
        <v>22</v>
      </c>
      <c r="E91" s="75" t="s">
        <v>1000</v>
      </c>
      <c r="F91" s="108">
        <v>550</v>
      </c>
      <c r="G91" s="7"/>
      <c r="H91" s="7"/>
      <c r="I91" s="7"/>
      <c r="J91" s="50"/>
    </row>
    <row r="92" spans="1:10" s="10" customFormat="1" ht="23.25" x14ac:dyDescent="0.5">
      <c r="A92" s="7">
        <v>90</v>
      </c>
      <c r="B92" s="35" t="s">
        <v>11</v>
      </c>
      <c r="C92" s="28" t="s">
        <v>1001</v>
      </c>
      <c r="D92" s="7" t="s">
        <v>22</v>
      </c>
      <c r="E92" s="75" t="s">
        <v>1002</v>
      </c>
      <c r="F92" s="108">
        <v>2280</v>
      </c>
      <c r="G92" s="7"/>
      <c r="H92" s="7"/>
      <c r="I92" s="7"/>
      <c r="J92" s="50"/>
    </row>
    <row r="93" spans="1:10" s="10" customFormat="1" ht="23.25" x14ac:dyDescent="0.5">
      <c r="A93" s="7">
        <v>91</v>
      </c>
      <c r="B93" s="35" t="s">
        <v>11</v>
      </c>
      <c r="C93" s="28" t="s">
        <v>1003</v>
      </c>
      <c r="D93" s="7" t="s">
        <v>22</v>
      </c>
      <c r="E93" s="75" t="s">
        <v>1004</v>
      </c>
      <c r="F93" s="108">
        <v>22800</v>
      </c>
      <c r="G93" s="7"/>
      <c r="H93" s="7"/>
      <c r="I93" s="7"/>
      <c r="J93" s="50"/>
    </row>
    <row r="94" spans="1:10" s="10" customFormat="1" ht="23.25" x14ac:dyDescent="0.5">
      <c r="A94" s="7">
        <v>92</v>
      </c>
      <c r="B94" s="35" t="s">
        <v>11</v>
      </c>
      <c r="C94" s="28" t="s">
        <v>1003</v>
      </c>
      <c r="D94" s="7" t="s">
        <v>22</v>
      </c>
      <c r="E94" s="75" t="s">
        <v>1005</v>
      </c>
      <c r="F94" s="108">
        <v>1800</v>
      </c>
      <c r="G94" s="7"/>
      <c r="H94" s="7"/>
      <c r="I94" s="7"/>
      <c r="J94" s="50"/>
    </row>
    <row r="95" spans="1:10" s="10" customFormat="1" ht="23.25" x14ac:dyDescent="0.5">
      <c r="A95" s="7">
        <v>93</v>
      </c>
      <c r="B95" s="35" t="s">
        <v>11</v>
      </c>
      <c r="C95" s="28" t="s">
        <v>1006</v>
      </c>
      <c r="D95" s="7" t="s">
        <v>22</v>
      </c>
      <c r="E95" s="75" t="s">
        <v>1007</v>
      </c>
      <c r="F95" s="108">
        <v>89345</v>
      </c>
      <c r="G95" s="7"/>
      <c r="H95" s="7"/>
      <c r="I95" s="7"/>
      <c r="J95" s="50"/>
    </row>
    <row r="96" spans="1:10" s="10" customFormat="1" ht="23.25" x14ac:dyDescent="0.5">
      <c r="A96" s="7">
        <v>94</v>
      </c>
      <c r="B96" s="35" t="s">
        <v>11</v>
      </c>
      <c r="C96" s="28" t="s">
        <v>352</v>
      </c>
      <c r="D96" s="7" t="s">
        <v>22</v>
      </c>
      <c r="E96" s="75" t="s">
        <v>1094</v>
      </c>
      <c r="F96" s="108">
        <v>3531</v>
      </c>
      <c r="G96" s="7"/>
      <c r="H96" s="7"/>
      <c r="I96" s="7"/>
      <c r="J96" s="50"/>
    </row>
    <row r="97" spans="1:10" s="10" customFormat="1" ht="23.25" x14ac:dyDescent="0.5">
      <c r="A97" s="7">
        <v>95</v>
      </c>
      <c r="B97" s="35" t="s">
        <v>11</v>
      </c>
      <c r="C97" s="28" t="s">
        <v>207</v>
      </c>
      <c r="D97" s="7" t="s">
        <v>22</v>
      </c>
      <c r="E97" s="75" t="s">
        <v>1095</v>
      </c>
      <c r="F97" s="108">
        <v>19376.5</v>
      </c>
      <c r="G97" s="7"/>
      <c r="H97" s="7"/>
      <c r="I97" s="7"/>
      <c r="J97" s="50"/>
    </row>
    <row r="98" spans="1:10" s="10" customFormat="1" ht="23.25" x14ac:dyDescent="0.5">
      <c r="A98" s="7">
        <v>96</v>
      </c>
      <c r="B98" s="35" t="s">
        <v>11</v>
      </c>
      <c r="C98" s="28" t="s">
        <v>1097</v>
      </c>
      <c r="D98" s="7" t="s">
        <v>165</v>
      </c>
      <c r="E98" s="75" t="s">
        <v>1098</v>
      </c>
      <c r="F98" s="108">
        <v>1755</v>
      </c>
      <c r="G98" s="7"/>
      <c r="H98" s="7"/>
      <c r="I98" s="7"/>
      <c r="J98" s="50"/>
    </row>
    <row r="99" spans="1:10" s="10" customFormat="1" ht="23.25" x14ac:dyDescent="0.5">
      <c r="A99" s="7">
        <v>97</v>
      </c>
      <c r="B99" s="35" t="s">
        <v>11</v>
      </c>
      <c r="C99" s="28" t="s">
        <v>341</v>
      </c>
      <c r="D99" s="7" t="s">
        <v>165</v>
      </c>
      <c r="E99" s="75" t="s">
        <v>1099</v>
      </c>
      <c r="F99" s="108">
        <v>20458</v>
      </c>
      <c r="G99" s="7"/>
      <c r="H99" s="7"/>
      <c r="I99" s="7"/>
      <c r="J99" s="50"/>
    </row>
    <row r="100" spans="1:10" s="10" customFormat="1" ht="23.25" x14ac:dyDescent="0.5">
      <c r="A100" s="7">
        <v>98</v>
      </c>
      <c r="B100" s="35" t="s">
        <v>11</v>
      </c>
      <c r="C100" s="28" t="s">
        <v>340</v>
      </c>
      <c r="D100" s="7" t="s">
        <v>165</v>
      </c>
      <c r="E100" s="75" t="s">
        <v>1100</v>
      </c>
      <c r="F100" s="108">
        <v>13058</v>
      </c>
      <c r="G100" s="7"/>
      <c r="H100" s="7"/>
      <c r="I100" s="7"/>
      <c r="J100" s="50"/>
    </row>
    <row r="101" spans="1:10" s="10" customFormat="1" ht="23.25" x14ac:dyDescent="0.5">
      <c r="A101" s="7">
        <v>99</v>
      </c>
      <c r="B101" s="35" t="s">
        <v>11</v>
      </c>
      <c r="C101" s="28" t="s">
        <v>711</v>
      </c>
      <c r="D101" s="7" t="s">
        <v>165</v>
      </c>
      <c r="E101" s="75" t="s">
        <v>1101</v>
      </c>
      <c r="F101" s="108">
        <v>3260</v>
      </c>
      <c r="G101" s="7"/>
      <c r="H101" s="7"/>
      <c r="I101" s="7"/>
      <c r="J101" s="50"/>
    </row>
    <row r="102" spans="1:10" s="10" customFormat="1" ht="23.25" x14ac:dyDescent="0.5">
      <c r="A102" s="7">
        <v>100</v>
      </c>
      <c r="B102" s="35" t="s">
        <v>11</v>
      </c>
      <c r="C102" s="28" t="s">
        <v>1097</v>
      </c>
      <c r="D102" s="7" t="s">
        <v>165</v>
      </c>
      <c r="E102" s="75" t="s">
        <v>1102</v>
      </c>
      <c r="F102" s="108">
        <v>22200</v>
      </c>
      <c r="G102" s="7"/>
      <c r="H102" s="7"/>
      <c r="I102" s="7"/>
      <c r="J102" s="50"/>
    </row>
    <row r="103" spans="1:10" s="10" customFormat="1" ht="23.25" x14ac:dyDescent="0.5">
      <c r="A103" s="7">
        <v>101</v>
      </c>
      <c r="B103" s="35" t="s">
        <v>11</v>
      </c>
      <c r="C103" s="28" t="s">
        <v>709</v>
      </c>
      <c r="D103" s="7" t="s">
        <v>165</v>
      </c>
      <c r="E103" s="646" t="s">
        <v>1103</v>
      </c>
      <c r="F103" s="108">
        <v>17280</v>
      </c>
      <c r="G103" s="7"/>
      <c r="H103" s="7"/>
      <c r="I103" s="7"/>
      <c r="J103" s="50"/>
    </row>
    <row r="104" spans="1:10" s="10" customFormat="1" ht="23.25" x14ac:dyDescent="0.5">
      <c r="A104" s="7">
        <v>102</v>
      </c>
      <c r="B104" s="35" t="s">
        <v>11</v>
      </c>
      <c r="C104" s="28" t="s">
        <v>203</v>
      </c>
      <c r="D104" s="7" t="s">
        <v>165</v>
      </c>
      <c r="E104" s="75" t="s">
        <v>1104</v>
      </c>
      <c r="F104" s="108">
        <v>980</v>
      </c>
      <c r="G104" s="7"/>
      <c r="H104" s="7"/>
      <c r="I104" s="7"/>
      <c r="J104" s="50"/>
    </row>
    <row r="105" spans="1:10" s="10" customFormat="1" ht="23.25" x14ac:dyDescent="0.5">
      <c r="A105" s="7">
        <v>103</v>
      </c>
      <c r="B105" s="35" t="s">
        <v>11</v>
      </c>
      <c r="C105" s="28" t="s">
        <v>713</v>
      </c>
      <c r="D105" s="7" t="s">
        <v>165</v>
      </c>
      <c r="E105" s="75" t="s">
        <v>1105</v>
      </c>
      <c r="F105" s="108">
        <v>2505</v>
      </c>
      <c r="G105" s="7"/>
      <c r="H105" s="7"/>
      <c r="I105" s="7"/>
      <c r="J105" s="50"/>
    </row>
    <row r="106" spans="1:10" s="10" customFormat="1" ht="23.25" x14ac:dyDescent="0.5">
      <c r="A106" s="7">
        <v>104</v>
      </c>
      <c r="B106" s="35" t="s">
        <v>11</v>
      </c>
      <c r="C106" s="28" t="s">
        <v>704</v>
      </c>
      <c r="D106" s="7" t="s">
        <v>165</v>
      </c>
      <c r="E106" s="75" t="s">
        <v>1106</v>
      </c>
      <c r="F106" s="108">
        <v>4890</v>
      </c>
      <c r="G106" s="7"/>
      <c r="H106" s="7"/>
      <c r="I106" s="7"/>
      <c r="J106" s="50"/>
    </row>
    <row r="107" spans="1:10" s="10" customFormat="1" ht="23.25" x14ac:dyDescent="0.5">
      <c r="A107" s="7">
        <v>105</v>
      </c>
      <c r="B107" s="35" t="s">
        <v>11</v>
      </c>
      <c r="C107" s="28" t="s">
        <v>1107</v>
      </c>
      <c r="D107" s="7" t="s">
        <v>194</v>
      </c>
      <c r="E107" s="75" t="s">
        <v>1108</v>
      </c>
      <c r="F107" s="108">
        <v>71687</v>
      </c>
      <c r="G107" s="7"/>
      <c r="H107" s="7"/>
      <c r="I107" s="7"/>
      <c r="J107" s="50"/>
    </row>
    <row r="108" spans="1:10" s="10" customFormat="1" ht="23.25" x14ac:dyDescent="0.5">
      <c r="A108" s="7">
        <v>106</v>
      </c>
      <c r="B108" s="35" t="s">
        <v>11</v>
      </c>
      <c r="C108" s="28" t="s">
        <v>199</v>
      </c>
      <c r="D108" s="7" t="s">
        <v>194</v>
      </c>
      <c r="E108" s="75" t="s">
        <v>1109</v>
      </c>
      <c r="F108" s="108">
        <v>14500</v>
      </c>
      <c r="G108" s="7"/>
      <c r="H108" s="7"/>
      <c r="I108" s="7"/>
      <c r="J108" s="50"/>
    </row>
    <row r="109" spans="1:10" s="10" customFormat="1" ht="23.25" x14ac:dyDescent="0.5">
      <c r="A109" s="7">
        <v>107</v>
      </c>
      <c r="B109" s="35" t="s">
        <v>11</v>
      </c>
      <c r="C109" s="28" t="s">
        <v>350</v>
      </c>
      <c r="D109" s="7" t="s">
        <v>210</v>
      </c>
      <c r="E109" s="75" t="s">
        <v>1110</v>
      </c>
      <c r="F109" s="108">
        <v>98560</v>
      </c>
      <c r="G109" s="7"/>
      <c r="H109" s="7"/>
      <c r="I109" s="7"/>
      <c r="J109" s="50"/>
    </row>
    <row r="110" spans="1:10" s="10" customFormat="1" ht="23.25" x14ac:dyDescent="0.5">
      <c r="A110" s="7">
        <v>108</v>
      </c>
      <c r="B110" s="35" t="s">
        <v>11</v>
      </c>
      <c r="C110" s="28" t="s">
        <v>1111</v>
      </c>
      <c r="D110" s="7" t="s">
        <v>1112</v>
      </c>
      <c r="E110" s="75" t="s">
        <v>1113</v>
      </c>
      <c r="F110" s="108">
        <v>16607</v>
      </c>
      <c r="G110" s="7"/>
      <c r="H110" s="7"/>
      <c r="I110" s="7"/>
      <c r="J110" s="50"/>
    </row>
    <row r="111" spans="1:10" s="10" customFormat="1" ht="23.25" x14ac:dyDescent="0.5">
      <c r="A111" s="7">
        <v>109</v>
      </c>
      <c r="B111" s="35">
        <v>243215</v>
      </c>
      <c r="C111" s="28" t="s">
        <v>1277</v>
      </c>
      <c r="D111" s="7" t="s">
        <v>1242</v>
      </c>
      <c r="E111" s="75" t="s">
        <v>1274</v>
      </c>
      <c r="F111" s="108">
        <v>700</v>
      </c>
      <c r="G111" s="7"/>
      <c r="H111" s="7"/>
      <c r="I111" s="7"/>
      <c r="J111" s="50"/>
    </row>
    <row r="112" spans="1:10" s="10" customFormat="1" ht="23.25" x14ac:dyDescent="0.5">
      <c r="A112" s="7">
        <v>110</v>
      </c>
      <c r="B112" s="35" t="s">
        <v>11</v>
      </c>
      <c r="C112" s="28" t="s">
        <v>704</v>
      </c>
      <c r="D112" s="7" t="s">
        <v>1278</v>
      </c>
      <c r="E112" s="75" t="s">
        <v>1280</v>
      </c>
      <c r="F112" s="108">
        <v>32170</v>
      </c>
      <c r="G112" s="7"/>
      <c r="H112" s="7"/>
      <c r="I112" s="7"/>
      <c r="J112" s="50"/>
    </row>
    <row r="113" spans="1:10" s="10" customFormat="1" ht="23.25" x14ac:dyDescent="0.5">
      <c r="A113" s="7">
        <v>111</v>
      </c>
      <c r="B113" s="35" t="s">
        <v>11</v>
      </c>
      <c r="C113" s="28" t="s">
        <v>340</v>
      </c>
      <c r="D113" s="7" t="s">
        <v>165</v>
      </c>
      <c r="E113" s="75" t="s">
        <v>1281</v>
      </c>
      <c r="F113" s="108">
        <v>9850</v>
      </c>
      <c r="G113" s="7"/>
      <c r="H113" s="7"/>
      <c r="I113" s="7"/>
      <c r="J113" s="50"/>
    </row>
    <row r="114" spans="1:10" s="10" customFormat="1" ht="23.25" x14ac:dyDescent="0.5">
      <c r="A114" s="7">
        <v>112</v>
      </c>
      <c r="B114" s="35" t="s">
        <v>11</v>
      </c>
      <c r="C114" s="28" t="s">
        <v>711</v>
      </c>
      <c r="D114" s="7" t="s">
        <v>165</v>
      </c>
      <c r="E114" s="75" t="s">
        <v>1279</v>
      </c>
      <c r="F114" s="108">
        <v>3775</v>
      </c>
      <c r="G114" s="7"/>
      <c r="H114" s="7"/>
      <c r="I114" s="7"/>
      <c r="J114" s="50"/>
    </row>
    <row r="115" spans="1:10" s="10" customFormat="1" ht="23.25" x14ac:dyDescent="0.5">
      <c r="A115" s="7">
        <v>113</v>
      </c>
      <c r="B115" s="35" t="s">
        <v>11</v>
      </c>
      <c r="C115" s="28" t="s">
        <v>713</v>
      </c>
      <c r="D115" s="7" t="s">
        <v>165</v>
      </c>
      <c r="E115" s="75" t="s">
        <v>1282</v>
      </c>
      <c r="F115" s="108">
        <v>2625</v>
      </c>
      <c r="G115" s="7"/>
      <c r="H115" s="7"/>
      <c r="I115" s="7"/>
      <c r="J115" s="50"/>
    </row>
    <row r="116" spans="1:10" s="10" customFormat="1" ht="23.25" x14ac:dyDescent="0.5">
      <c r="A116" s="7">
        <v>114</v>
      </c>
      <c r="B116" s="35" t="s">
        <v>11</v>
      </c>
      <c r="C116" s="28" t="s">
        <v>341</v>
      </c>
      <c r="D116" s="7" t="s">
        <v>165</v>
      </c>
      <c r="E116" s="75" t="s">
        <v>1283</v>
      </c>
      <c r="F116" s="108">
        <v>14526</v>
      </c>
      <c r="G116" s="7"/>
      <c r="H116" s="7"/>
      <c r="I116" s="7"/>
      <c r="J116" s="50"/>
    </row>
    <row r="117" spans="1:10" s="10" customFormat="1" ht="23.25" x14ac:dyDescent="0.5">
      <c r="A117" s="7">
        <v>115</v>
      </c>
      <c r="B117" s="35" t="s">
        <v>11</v>
      </c>
      <c r="C117" s="28" t="s">
        <v>203</v>
      </c>
      <c r="D117" s="7" t="s">
        <v>165</v>
      </c>
      <c r="E117" s="75" t="s">
        <v>1284</v>
      </c>
      <c r="F117" s="108">
        <v>3150</v>
      </c>
      <c r="G117" s="7"/>
      <c r="H117" s="7"/>
      <c r="I117" s="7"/>
      <c r="J117" s="50"/>
    </row>
    <row r="118" spans="1:10" s="10" customFormat="1" ht="23.25" x14ac:dyDescent="0.5">
      <c r="A118" s="7">
        <v>116</v>
      </c>
      <c r="B118" s="35" t="s">
        <v>11</v>
      </c>
      <c r="C118" s="28" t="s">
        <v>709</v>
      </c>
      <c r="D118" s="7" t="s">
        <v>165</v>
      </c>
      <c r="E118" s="646" t="s">
        <v>1285</v>
      </c>
      <c r="F118" s="108">
        <v>17280</v>
      </c>
      <c r="G118" s="7"/>
      <c r="H118" s="7"/>
      <c r="I118" s="7"/>
      <c r="J118" s="50"/>
    </row>
    <row r="119" spans="1:10" s="10" customFormat="1" ht="23.25" x14ac:dyDescent="0.5">
      <c r="A119" s="7">
        <v>117</v>
      </c>
      <c r="B119" s="35" t="s">
        <v>11</v>
      </c>
      <c r="C119" s="28" t="s">
        <v>704</v>
      </c>
      <c r="D119" s="7" t="s">
        <v>165</v>
      </c>
      <c r="E119" s="75" t="s">
        <v>1286</v>
      </c>
      <c r="F119" s="108">
        <v>27900</v>
      </c>
      <c r="G119" s="7"/>
      <c r="H119" s="7"/>
      <c r="I119" s="7"/>
      <c r="J119" s="50"/>
    </row>
    <row r="120" spans="1:10" s="10" customFormat="1" ht="23.25" x14ac:dyDescent="0.5">
      <c r="A120" s="7">
        <v>118</v>
      </c>
      <c r="B120" s="35" t="s">
        <v>11</v>
      </c>
      <c r="C120" s="28" t="s">
        <v>1107</v>
      </c>
      <c r="D120" s="7" t="s">
        <v>165</v>
      </c>
      <c r="E120" s="75" t="s">
        <v>1287</v>
      </c>
      <c r="F120" s="108">
        <v>62969</v>
      </c>
      <c r="G120" s="7"/>
      <c r="H120" s="7"/>
      <c r="I120" s="7"/>
      <c r="J120" s="50"/>
    </row>
    <row r="121" spans="1:10" s="10" customFormat="1" ht="23.25" x14ac:dyDescent="0.5">
      <c r="A121" s="7">
        <v>119</v>
      </c>
      <c r="B121" s="35" t="s">
        <v>11</v>
      </c>
      <c r="C121" s="28" t="s">
        <v>1107</v>
      </c>
      <c r="D121" s="7" t="s">
        <v>165</v>
      </c>
      <c r="E121" s="75" t="s">
        <v>1288</v>
      </c>
      <c r="F121" s="108">
        <v>33625</v>
      </c>
      <c r="G121" s="7"/>
      <c r="H121" s="7"/>
      <c r="I121" s="7"/>
      <c r="J121" s="50"/>
    </row>
    <row r="122" spans="1:10" s="10" customFormat="1" ht="23.25" x14ac:dyDescent="0.5">
      <c r="A122" s="7">
        <v>120</v>
      </c>
      <c r="B122" s="35" t="s">
        <v>11</v>
      </c>
      <c r="C122" s="28" t="s">
        <v>211</v>
      </c>
      <c r="D122" s="7" t="s">
        <v>165</v>
      </c>
      <c r="E122" s="75" t="s">
        <v>1289</v>
      </c>
      <c r="F122" s="108">
        <v>30000</v>
      </c>
      <c r="G122" s="7"/>
      <c r="H122" s="7"/>
      <c r="I122" s="7"/>
      <c r="J122" s="50"/>
    </row>
    <row r="123" spans="1:10" s="10" customFormat="1" ht="23.25" x14ac:dyDescent="0.5">
      <c r="A123" s="7">
        <v>121</v>
      </c>
      <c r="B123" s="35" t="s">
        <v>11</v>
      </c>
      <c r="C123" s="28" t="s">
        <v>199</v>
      </c>
      <c r="D123" s="7" t="s">
        <v>165</v>
      </c>
      <c r="E123" s="75" t="s">
        <v>1290</v>
      </c>
      <c r="F123" s="108">
        <v>14500</v>
      </c>
      <c r="G123" s="7"/>
      <c r="H123" s="7"/>
      <c r="I123" s="7"/>
      <c r="J123" s="50"/>
    </row>
    <row r="124" spans="1:10" s="10" customFormat="1" ht="23.25" x14ac:dyDescent="0.5">
      <c r="A124" s="7">
        <v>122</v>
      </c>
      <c r="B124" s="35" t="s">
        <v>11</v>
      </c>
      <c r="C124" s="28" t="s">
        <v>1952</v>
      </c>
      <c r="D124" s="7" t="s">
        <v>1278</v>
      </c>
      <c r="E124" s="75" t="s">
        <v>1951</v>
      </c>
      <c r="F124" s="108">
        <v>5500</v>
      </c>
      <c r="G124" s="7"/>
      <c r="H124" s="7"/>
      <c r="I124" s="7"/>
      <c r="J124" s="50"/>
    </row>
    <row r="125" spans="1:10" s="10" customFormat="1" ht="23.25" x14ac:dyDescent="0.5">
      <c r="A125" s="7">
        <v>123</v>
      </c>
      <c r="B125" s="35" t="s">
        <v>11</v>
      </c>
      <c r="C125" s="28" t="s">
        <v>1953</v>
      </c>
      <c r="D125" s="7" t="s">
        <v>1278</v>
      </c>
      <c r="E125" s="75" t="s">
        <v>1954</v>
      </c>
      <c r="F125" s="108">
        <v>70645</v>
      </c>
      <c r="G125" s="7"/>
      <c r="H125" s="7"/>
      <c r="I125" s="7"/>
      <c r="J125" s="50"/>
    </row>
    <row r="126" spans="1:10" s="10" customFormat="1" ht="23.25" x14ac:dyDescent="0.5">
      <c r="A126" s="7">
        <v>124</v>
      </c>
      <c r="B126" s="35" t="s">
        <v>11</v>
      </c>
      <c r="C126" s="28" t="s">
        <v>1953</v>
      </c>
      <c r="D126" s="7" t="s">
        <v>1278</v>
      </c>
      <c r="E126" s="75" t="s">
        <v>1955</v>
      </c>
      <c r="F126" s="108">
        <v>13600</v>
      </c>
      <c r="G126" s="7"/>
      <c r="H126" s="7"/>
      <c r="I126" s="7"/>
      <c r="J126" s="50"/>
    </row>
    <row r="127" spans="1:10" s="10" customFormat="1" ht="23.25" x14ac:dyDescent="0.5">
      <c r="A127" s="7">
        <v>125</v>
      </c>
      <c r="B127" s="35" t="s">
        <v>11</v>
      </c>
      <c r="C127" s="28" t="s">
        <v>204</v>
      </c>
      <c r="D127" s="7" t="s">
        <v>165</v>
      </c>
      <c r="E127" s="75" t="s">
        <v>1956</v>
      </c>
      <c r="F127" s="108">
        <v>4560</v>
      </c>
      <c r="G127" s="7"/>
      <c r="H127" s="7"/>
      <c r="I127" s="7"/>
      <c r="J127" s="50"/>
    </row>
    <row r="128" spans="1:10" s="10" customFormat="1" ht="23.25" x14ac:dyDescent="0.5">
      <c r="A128" s="7">
        <v>126</v>
      </c>
      <c r="B128" s="35" t="s">
        <v>11</v>
      </c>
      <c r="C128" s="28" t="s">
        <v>709</v>
      </c>
      <c r="D128" s="7" t="s">
        <v>165</v>
      </c>
      <c r="E128" s="646" t="s">
        <v>1957</v>
      </c>
      <c r="F128" s="108">
        <v>17280</v>
      </c>
      <c r="G128" s="7"/>
      <c r="H128" s="7"/>
      <c r="I128" s="7"/>
      <c r="J128" s="50"/>
    </row>
    <row r="129" spans="1:10" s="10" customFormat="1" ht="23.25" x14ac:dyDescent="0.5">
      <c r="A129" s="7">
        <v>127</v>
      </c>
      <c r="B129" s="35" t="s">
        <v>11</v>
      </c>
      <c r="C129" s="28" t="s">
        <v>203</v>
      </c>
      <c r="D129" s="7" t="s">
        <v>165</v>
      </c>
      <c r="E129" s="75" t="s">
        <v>1958</v>
      </c>
      <c r="F129" s="108">
        <v>6331</v>
      </c>
      <c r="G129" s="7"/>
      <c r="H129" s="7"/>
      <c r="I129" s="7"/>
      <c r="J129" s="50"/>
    </row>
    <row r="130" spans="1:10" s="10" customFormat="1" ht="23.25" x14ac:dyDescent="0.5">
      <c r="A130" s="7">
        <v>128</v>
      </c>
      <c r="B130" s="35" t="s">
        <v>11</v>
      </c>
      <c r="C130" s="28" t="s">
        <v>341</v>
      </c>
      <c r="D130" s="7" t="s">
        <v>165</v>
      </c>
      <c r="E130" s="75" t="s">
        <v>1959</v>
      </c>
      <c r="F130" s="108">
        <v>14058</v>
      </c>
      <c r="G130" s="7"/>
      <c r="H130" s="7"/>
      <c r="I130" s="7"/>
      <c r="J130" s="50"/>
    </row>
    <row r="131" spans="1:10" s="10" customFormat="1" ht="23.25" x14ac:dyDescent="0.5">
      <c r="A131" s="7">
        <v>129</v>
      </c>
      <c r="B131" s="35" t="s">
        <v>11</v>
      </c>
      <c r="C131" s="28" t="s">
        <v>340</v>
      </c>
      <c r="D131" s="7" t="s">
        <v>165</v>
      </c>
      <c r="E131" s="75" t="s">
        <v>1959</v>
      </c>
      <c r="F131" s="108">
        <v>9790</v>
      </c>
      <c r="G131" s="7"/>
      <c r="H131" s="7"/>
      <c r="I131" s="7"/>
      <c r="J131" s="50"/>
    </row>
    <row r="132" spans="1:10" s="10" customFormat="1" ht="23.25" x14ac:dyDescent="0.5">
      <c r="A132" s="7">
        <v>130</v>
      </c>
      <c r="B132" s="35" t="s">
        <v>11</v>
      </c>
      <c r="C132" s="28" t="s">
        <v>1953</v>
      </c>
      <c r="D132" s="7" t="s">
        <v>206</v>
      </c>
      <c r="E132" s="75" t="s">
        <v>1960</v>
      </c>
      <c r="F132" s="108">
        <v>196370</v>
      </c>
      <c r="G132" s="7"/>
      <c r="H132" s="7"/>
      <c r="I132" s="7"/>
      <c r="J132" s="50"/>
    </row>
    <row r="133" spans="1:10" s="10" customFormat="1" ht="23.25" x14ac:dyDescent="0.5">
      <c r="A133" s="7">
        <v>131</v>
      </c>
      <c r="B133" s="35" t="s">
        <v>11</v>
      </c>
      <c r="C133" s="28" t="s">
        <v>823</v>
      </c>
      <c r="D133" s="7" t="s">
        <v>22</v>
      </c>
      <c r="E133" s="75" t="s">
        <v>1961</v>
      </c>
      <c r="F133" s="108">
        <v>5750</v>
      </c>
      <c r="G133" s="7"/>
      <c r="H133" s="7"/>
      <c r="I133" s="7"/>
      <c r="J133" s="50"/>
    </row>
    <row r="134" spans="1:10" s="10" customFormat="1" ht="23.25" x14ac:dyDescent="0.5">
      <c r="A134" s="7">
        <v>132</v>
      </c>
      <c r="B134" s="35" t="s">
        <v>11</v>
      </c>
      <c r="C134" s="28" t="s">
        <v>823</v>
      </c>
      <c r="D134" s="7" t="s">
        <v>22</v>
      </c>
      <c r="E134" s="75" t="s">
        <v>1962</v>
      </c>
      <c r="F134" s="108">
        <v>900</v>
      </c>
      <c r="G134" s="7"/>
      <c r="H134" s="7"/>
      <c r="I134" s="7"/>
      <c r="J134" s="50"/>
    </row>
    <row r="135" spans="1:10" s="10" customFormat="1" ht="23.25" x14ac:dyDescent="0.5">
      <c r="A135" s="7">
        <v>133</v>
      </c>
      <c r="B135" s="35" t="s">
        <v>11</v>
      </c>
      <c r="C135" s="28" t="s">
        <v>1963</v>
      </c>
      <c r="D135" s="7" t="s">
        <v>22</v>
      </c>
      <c r="E135" s="75" t="s">
        <v>1964</v>
      </c>
      <c r="F135" s="108">
        <v>2700</v>
      </c>
      <c r="G135" s="7"/>
      <c r="H135" s="7"/>
      <c r="I135" s="7"/>
      <c r="J135" s="50"/>
    </row>
    <row r="136" spans="1:10" s="10" customFormat="1" ht="23.25" x14ac:dyDescent="0.5">
      <c r="A136" s="7">
        <v>134</v>
      </c>
      <c r="B136" s="35" t="s">
        <v>11</v>
      </c>
      <c r="C136" s="28" t="s">
        <v>1963</v>
      </c>
      <c r="D136" s="7" t="s">
        <v>22</v>
      </c>
      <c r="E136" s="75" t="s">
        <v>1965</v>
      </c>
      <c r="F136" s="108">
        <v>1700</v>
      </c>
      <c r="G136" s="7"/>
      <c r="H136" s="7"/>
      <c r="I136" s="7"/>
      <c r="J136" s="50"/>
    </row>
    <row r="137" spans="1:10" s="10" customFormat="1" ht="23.25" x14ac:dyDescent="0.5">
      <c r="A137" s="7">
        <v>135</v>
      </c>
      <c r="B137" s="35" t="s">
        <v>11</v>
      </c>
      <c r="C137" s="28" t="s">
        <v>1963</v>
      </c>
      <c r="D137" s="7" t="s">
        <v>22</v>
      </c>
      <c r="E137" s="75" t="s">
        <v>1966</v>
      </c>
      <c r="F137" s="108">
        <v>1200</v>
      </c>
      <c r="G137" s="7"/>
      <c r="H137" s="7"/>
      <c r="I137" s="7"/>
      <c r="J137" s="50"/>
    </row>
    <row r="138" spans="1:10" s="10" customFormat="1" ht="23.25" x14ac:dyDescent="0.5">
      <c r="A138" s="7">
        <v>136</v>
      </c>
      <c r="B138" s="35" t="s">
        <v>11</v>
      </c>
      <c r="C138" s="28" t="s">
        <v>1963</v>
      </c>
      <c r="D138" s="7" t="s">
        <v>22</v>
      </c>
      <c r="E138" s="75" t="s">
        <v>1967</v>
      </c>
      <c r="F138" s="108">
        <v>2700</v>
      </c>
      <c r="G138" s="7"/>
      <c r="H138" s="7"/>
      <c r="I138" s="7"/>
      <c r="J138" s="50"/>
    </row>
    <row r="139" spans="1:10" s="10" customFormat="1" ht="23.25" x14ac:dyDescent="0.5">
      <c r="A139" s="7">
        <v>137</v>
      </c>
      <c r="B139" s="35" t="s">
        <v>11</v>
      </c>
      <c r="C139" s="28" t="s">
        <v>823</v>
      </c>
      <c r="D139" s="7" t="s">
        <v>22</v>
      </c>
      <c r="E139" s="75" t="s">
        <v>1968</v>
      </c>
      <c r="F139" s="108">
        <v>1100</v>
      </c>
      <c r="G139" s="7"/>
      <c r="H139" s="7"/>
      <c r="I139" s="7"/>
      <c r="J139" s="50"/>
    </row>
    <row r="140" spans="1:10" s="10" customFormat="1" ht="23.25" x14ac:dyDescent="0.5">
      <c r="A140" s="7"/>
      <c r="B140" s="35" t="s">
        <v>2612</v>
      </c>
      <c r="C140" s="28" t="s">
        <v>1097</v>
      </c>
      <c r="D140" s="7" t="s">
        <v>165</v>
      </c>
      <c r="E140" s="75" t="s">
        <v>1098</v>
      </c>
      <c r="F140" s="108">
        <v>1755</v>
      </c>
      <c r="G140" s="7"/>
      <c r="H140" s="7"/>
      <c r="I140" s="7"/>
      <c r="J140" s="50"/>
    </row>
    <row r="141" spans="1:10" s="10" customFormat="1" ht="23.25" x14ac:dyDescent="0.5">
      <c r="A141" s="7"/>
      <c r="B141" s="35"/>
      <c r="C141" s="28" t="s">
        <v>341</v>
      </c>
      <c r="D141" s="7" t="s">
        <v>165</v>
      </c>
      <c r="E141" s="75" t="s">
        <v>1099</v>
      </c>
      <c r="F141" s="108">
        <v>20458</v>
      </c>
      <c r="G141" s="7"/>
      <c r="H141" s="7"/>
      <c r="I141" s="7"/>
      <c r="J141" s="50"/>
    </row>
    <row r="142" spans="1:10" s="10" customFormat="1" ht="23.25" x14ac:dyDescent="0.5">
      <c r="A142" s="7"/>
      <c r="B142" s="35"/>
      <c r="C142" s="28" t="s">
        <v>340</v>
      </c>
      <c r="D142" s="7" t="s">
        <v>165</v>
      </c>
      <c r="E142" s="75" t="s">
        <v>1100</v>
      </c>
      <c r="F142" s="108">
        <v>13058</v>
      </c>
      <c r="G142" s="7"/>
      <c r="H142" s="7"/>
      <c r="I142" s="7"/>
      <c r="J142" s="50"/>
    </row>
    <row r="143" spans="1:10" s="10" customFormat="1" ht="23.25" x14ac:dyDescent="0.5">
      <c r="A143" s="7"/>
      <c r="B143" s="35"/>
      <c r="C143" s="28" t="s">
        <v>711</v>
      </c>
      <c r="D143" s="7" t="s">
        <v>165</v>
      </c>
      <c r="E143" s="75" t="s">
        <v>1101</v>
      </c>
      <c r="F143" s="108">
        <v>3260</v>
      </c>
      <c r="G143" s="7"/>
      <c r="H143" s="7"/>
      <c r="I143" s="7"/>
      <c r="J143" s="50"/>
    </row>
    <row r="144" spans="1:10" s="10" customFormat="1" ht="23.25" x14ac:dyDescent="0.5">
      <c r="A144" s="7"/>
      <c r="B144" s="35"/>
      <c r="C144" s="28" t="s">
        <v>1097</v>
      </c>
      <c r="D144" s="7" t="s">
        <v>165</v>
      </c>
      <c r="E144" s="75" t="s">
        <v>1102</v>
      </c>
      <c r="F144" s="108">
        <v>22200</v>
      </c>
      <c r="G144" s="7"/>
      <c r="H144" s="7"/>
      <c r="I144" s="7"/>
      <c r="J144" s="50"/>
    </row>
    <row r="145" spans="1:10" s="10" customFormat="1" ht="23.25" x14ac:dyDescent="0.5">
      <c r="A145" s="7"/>
      <c r="B145" s="35"/>
      <c r="C145" s="28" t="s">
        <v>709</v>
      </c>
      <c r="D145" s="7" t="s">
        <v>165</v>
      </c>
      <c r="E145" s="75" t="s">
        <v>2613</v>
      </c>
      <c r="F145" s="108">
        <v>17280</v>
      </c>
      <c r="G145" s="7"/>
      <c r="H145" s="7"/>
      <c r="I145" s="7"/>
      <c r="J145" s="50"/>
    </row>
    <row r="146" spans="1:10" s="10" customFormat="1" ht="23.25" x14ac:dyDescent="0.5">
      <c r="A146" s="7"/>
      <c r="B146" s="35"/>
      <c r="C146" s="28" t="s">
        <v>203</v>
      </c>
      <c r="D146" s="7" t="s">
        <v>165</v>
      </c>
      <c r="E146" s="75" t="s">
        <v>1104</v>
      </c>
      <c r="F146" s="108">
        <v>980</v>
      </c>
      <c r="G146" s="7"/>
      <c r="H146" s="7"/>
      <c r="I146" s="7"/>
      <c r="J146" s="50"/>
    </row>
    <row r="147" spans="1:10" s="10" customFormat="1" ht="23.25" x14ac:dyDescent="0.5">
      <c r="A147" s="7"/>
      <c r="B147" s="35"/>
      <c r="C147" s="28" t="s">
        <v>713</v>
      </c>
      <c r="D147" s="7" t="s">
        <v>165</v>
      </c>
      <c r="E147" s="75" t="s">
        <v>1105</v>
      </c>
      <c r="F147" s="108">
        <v>2505</v>
      </c>
      <c r="G147" s="7"/>
      <c r="H147" s="7"/>
      <c r="I147" s="7"/>
      <c r="J147" s="50"/>
    </row>
    <row r="148" spans="1:10" s="10" customFormat="1" ht="23.25" x14ac:dyDescent="0.5">
      <c r="A148" s="7"/>
      <c r="B148" s="35"/>
      <c r="C148" s="28" t="s">
        <v>704</v>
      </c>
      <c r="D148" s="7" t="s">
        <v>206</v>
      </c>
      <c r="E148" s="75" t="s">
        <v>1106</v>
      </c>
      <c r="F148" s="108">
        <v>4890</v>
      </c>
      <c r="G148" s="7"/>
      <c r="H148" s="7"/>
      <c r="I148" s="7"/>
      <c r="J148" s="50"/>
    </row>
    <row r="149" spans="1:10" s="10" customFormat="1" ht="23.25" x14ac:dyDescent="0.5">
      <c r="A149" s="7"/>
      <c r="B149" s="35"/>
      <c r="C149" s="28" t="s">
        <v>1107</v>
      </c>
      <c r="D149" s="7" t="s">
        <v>194</v>
      </c>
      <c r="E149" s="75" t="s">
        <v>1108</v>
      </c>
      <c r="F149" s="108">
        <v>71687</v>
      </c>
      <c r="G149" s="7"/>
      <c r="H149" s="7"/>
      <c r="I149" s="7"/>
      <c r="J149" s="50"/>
    </row>
    <row r="150" spans="1:10" s="10" customFormat="1" ht="23.25" x14ac:dyDescent="0.5">
      <c r="A150" s="7"/>
      <c r="B150" s="35"/>
      <c r="C150" s="28" t="s">
        <v>199</v>
      </c>
      <c r="D150" s="7" t="s">
        <v>194</v>
      </c>
      <c r="E150" s="75" t="s">
        <v>1109</v>
      </c>
      <c r="F150" s="108">
        <v>14500</v>
      </c>
      <c r="G150" s="7"/>
      <c r="H150" s="7"/>
      <c r="I150" s="7"/>
      <c r="J150" s="50"/>
    </row>
    <row r="151" spans="1:10" s="10" customFormat="1" ht="23.25" x14ac:dyDescent="0.5">
      <c r="A151" s="7"/>
      <c r="B151" s="35"/>
      <c r="C151" s="28" t="s">
        <v>350</v>
      </c>
      <c r="D151" s="7" t="s">
        <v>210</v>
      </c>
      <c r="E151" s="75" t="s">
        <v>1110</v>
      </c>
      <c r="F151" s="108">
        <v>98560</v>
      </c>
      <c r="G151" s="7"/>
      <c r="H151" s="7"/>
      <c r="I151" s="7"/>
      <c r="J151" s="50"/>
    </row>
    <row r="152" spans="1:10" s="10" customFormat="1" ht="23.25" x14ac:dyDescent="0.5">
      <c r="A152" s="7"/>
      <c r="B152" s="35">
        <v>243593</v>
      </c>
      <c r="C152" s="28" t="s">
        <v>1111</v>
      </c>
      <c r="D152" s="7" t="s">
        <v>1112</v>
      </c>
      <c r="E152" s="75" t="s">
        <v>1113</v>
      </c>
      <c r="F152" s="108">
        <v>16607</v>
      </c>
      <c r="G152" s="7"/>
      <c r="H152" s="7"/>
      <c r="I152" s="7"/>
      <c r="J152" s="50"/>
    </row>
    <row r="153" spans="1:10" s="10" customFormat="1" ht="23.25" x14ac:dyDescent="0.5">
      <c r="A153" s="7"/>
      <c r="B153" s="35" t="s">
        <v>2635</v>
      </c>
      <c r="C153" s="28" t="s">
        <v>2636</v>
      </c>
      <c r="D153" s="7" t="s">
        <v>5</v>
      </c>
      <c r="E153" s="75" t="s">
        <v>2637</v>
      </c>
      <c r="F153" s="108">
        <v>36</v>
      </c>
      <c r="G153" s="7"/>
      <c r="H153" s="7"/>
      <c r="I153" s="7"/>
      <c r="J153" s="50"/>
    </row>
    <row r="154" spans="1:10" s="10" customFormat="1" ht="23.25" x14ac:dyDescent="0.5">
      <c r="A154" s="7"/>
      <c r="B154" s="35"/>
      <c r="C154" s="28" t="s">
        <v>2636</v>
      </c>
      <c r="D154" s="7" t="s">
        <v>5</v>
      </c>
      <c r="E154" s="75" t="s">
        <v>2638</v>
      </c>
      <c r="F154" s="108">
        <v>3070</v>
      </c>
      <c r="G154" s="7"/>
      <c r="H154" s="7"/>
      <c r="I154" s="7"/>
      <c r="J154" s="50"/>
    </row>
    <row r="155" spans="1:10" s="10" customFormat="1" ht="23.25" x14ac:dyDescent="0.5">
      <c r="A155" s="7"/>
      <c r="B155" s="35"/>
      <c r="C155" s="28" t="s">
        <v>2636</v>
      </c>
      <c r="D155" s="7" t="s">
        <v>5</v>
      </c>
      <c r="E155" s="75" t="s">
        <v>2639</v>
      </c>
      <c r="F155" s="108">
        <v>3060</v>
      </c>
      <c r="G155" s="7"/>
      <c r="H155" s="7"/>
      <c r="I155" s="7"/>
      <c r="J155" s="50"/>
    </row>
    <row r="156" spans="1:10" s="10" customFormat="1" ht="23.25" x14ac:dyDescent="0.5">
      <c r="A156" s="7"/>
      <c r="B156" s="35"/>
      <c r="C156" s="28" t="s">
        <v>1952</v>
      </c>
      <c r="D156" s="7" t="s">
        <v>5</v>
      </c>
      <c r="E156" s="75" t="s">
        <v>1636</v>
      </c>
      <c r="F156" s="108">
        <v>3200</v>
      </c>
      <c r="G156" s="7"/>
      <c r="H156" s="7"/>
      <c r="I156" s="7"/>
      <c r="J156" s="50"/>
    </row>
    <row r="157" spans="1:10" s="10" customFormat="1" ht="23.25" x14ac:dyDescent="0.5">
      <c r="A157" s="7"/>
      <c r="B157" s="35"/>
      <c r="C157" s="28" t="s">
        <v>1952</v>
      </c>
      <c r="D157" s="7" t="s">
        <v>5</v>
      </c>
      <c r="E157" s="75" t="s">
        <v>2640</v>
      </c>
      <c r="F157" s="108">
        <v>10345</v>
      </c>
      <c r="G157" s="7"/>
      <c r="H157" s="7"/>
      <c r="I157" s="7"/>
      <c r="J157" s="50"/>
    </row>
    <row r="158" spans="1:10" s="10" customFormat="1" ht="23.25" x14ac:dyDescent="0.5">
      <c r="A158" s="7"/>
      <c r="B158" s="35"/>
      <c r="C158" s="28" t="s">
        <v>1952</v>
      </c>
      <c r="D158" s="7" t="s">
        <v>5</v>
      </c>
      <c r="E158" s="75" t="s">
        <v>2641</v>
      </c>
      <c r="F158" s="108">
        <v>11210</v>
      </c>
      <c r="G158" s="7"/>
      <c r="H158" s="7"/>
      <c r="I158" s="7"/>
      <c r="J158" s="50"/>
    </row>
    <row r="159" spans="1:10" s="10" customFormat="1" ht="23.25" x14ac:dyDescent="0.5">
      <c r="A159" s="7"/>
      <c r="B159" s="35"/>
      <c r="C159" s="28" t="s">
        <v>1952</v>
      </c>
      <c r="D159" s="7" t="s">
        <v>5</v>
      </c>
      <c r="E159" s="75" t="s">
        <v>2642</v>
      </c>
      <c r="F159" s="108">
        <v>8030</v>
      </c>
      <c r="G159" s="7"/>
      <c r="H159" s="7"/>
      <c r="I159" s="7"/>
      <c r="J159" s="50"/>
    </row>
    <row r="160" spans="1:10" s="10" customFormat="1" ht="23.25" x14ac:dyDescent="0.5">
      <c r="A160" s="7"/>
      <c r="B160" s="35"/>
      <c r="C160" s="28" t="s">
        <v>1952</v>
      </c>
      <c r="D160" s="7" t="s">
        <v>2643</v>
      </c>
      <c r="E160" s="75" t="s">
        <v>1638</v>
      </c>
      <c r="F160" s="108">
        <v>1320</v>
      </c>
      <c r="G160" s="7"/>
      <c r="H160" s="7"/>
      <c r="I160" s="7"/>
      <c r="J160" s="50"/>
    </row>
    <row r="161" spans="1:10" s="10" customFormat="1" ht="23.25" x14ac:dyDescent="0.5">
      <c r="A161" s="7"/>
      <c r="B161" s="35"/>
      <c r="C161" s="28" t="s">
        <v>203</v>
      </c>
      <c r="D161" s="7" t="s">
        <v>165</v>
      </c>
      <c r="E161" s="75" t="s">
        <v>1918</v>
      </c>
      <c r="F161" s="782">
        <v>5625</v>
      </c>
      <c r="G161" s="7"/>
      <c r="H161" s="7"/>
      <c r="I161" s="7"/>
      <c r="J161" s="50"/>
    </row>
    <row r="162" spans="1:10" s="10" customFormat="1" ht="23.25" x14ac:dyDescent="0.5">
      <c r="A162" s="7"/>
      <c r="B162" s="35"/>
      <c r="C162" s="28" t="s">
        <v>197</v>
      </c>
      <c r="D162" s="7" t="s">
        <v>206</v>
      </c>
      <c r="E162" s="75" t="s">
        <v>1631</v>
      </c>
      <c r="F162" s="108">
        <v>3000</v>
      </c>
      <c r="G162" s="7"/>
      <c r="H162" s="7"/>
      <c r="I162" s="7"/>
      <c r="J162" s="50"/>
    </row>
    <row r="163" spans="1:10" s="10" customFormat="1" ht="23.25" x14ac:dyDescent="0.5">
      <c r="A163" s="7"/>
      <c r="B163" s="35"/>
      <c r="C163" s="28" t="s">
        <v>1001</v>
      </c>
      <c r="D163" s="7" t="s">
        <v>22</v>
      </c>
      <c r="E163" s="75" t="s">
        <v>2644</v>
      </c>
      <c r="F163" s="108">
        <v>5000</v>
      </c>
      <c r="G163" s="7"/>
      <c r="H163" s="7"/>
      <c r="I163" s="7"/>
      <c r="J163" s="50"/>
    </row>
    <row r="164" spans="1:10" s="10" customFormat="1" ht="23.25" x14ac:dyDescent="0.5">
      <c r="A164" s="7"/>
      <c r="B164" s="35"/>
      <c r="C164" s="28" t="s">
        <v>823</v>
      </c>
      <c r="D164" s="7" t="s">
        <v>22</v>
      </c>
      <c r="E164" s="75" t="s">
        <v>2645</v>
      </c>
      <c r="F164" s="108">
        <v>1700</v>
      </c>
      <c r="G164" s="7"/>
      <c r="H164" s="7"/>
      <c r="I164" s="7"/>
      <c r="J164" s="50"/>
    </row>
    <row r="165" spans="1:10" s="10" customFormat="1" ht="23.25" x14ac:dyDescent="0.5">
      <c r="A165" s="7"/>
      <c r="B165" s="35"/>
      <c r="C165" s="28" t="s">
        <v>1001</v>
      </c>
      <c r="D165" s="7" t="s">
        <v>22</v>
      </c>
      <c r="E165" s="75" t="s">
        <v>2646</v>
      </c>
      <c r="F165" s="108">
        <v>1700</v>
      </c>
      <c r="G165" s="7"/>
      <c r="H165" s="7"/>
      <c r="I165" s="7"/>
      <c r="J165" s="50"/>
    </row>
    <row r="166" spans="1:10" s="10" customFormat="1" ht="23.25" x14ac:dyDescent="0.5">
      <c r="A166" s="7"/>
      <c r="B166" s="35"/>
      <c r="C166" s="28"/>
      <c r="D166" s="7"/>
      <c r="E166" s="75"/>
      <c r="F166" s="108"/>
      <c r="G166" s="7"/>
      <c r="H166" s="7"/>
      <c r="I166" s="7"/>
      <c r="J166" s="50"/>
    </row>
    <row r="167" spans="1:10" s="10" customFormat="1" ht="23.25" x14ac:dyDescent="0.5">
      <c r="A167" s="7"/>
      <c r="B167" s="35"/>
      <c r="C167" s="28"/>
      <c r="D167" s="7"/>
      <c r="E167" s="75"/>
      <c r="F167" s="108"/>
      <c r="G167" s="7"/>
      <c r="H167" s="7"/>
      <c r="I167" s="7"/>
      <c r="J167" s="50"/>
    </row>
    <row r="168" spans="1:10" s="10" customFormat="1" ht="23.25" x14ac:dyDescent="0.5">
      <c r="A168" s="7"/>
      <c r="B168" s="35">
        <v>243242</v>
      </c>
      <c r="C168" s="28" t="s">
        <v>705</v>
      </c>
      <c r="D168" s="7" t="s">
        <v>5</v>
      </c>
      <c r="E168" s="75" t="s">
        <v>1623</v>
      </c>
      <c r="F168" s="108">
        <v>7055</v>
      </c>
      <c r="G168" s="7"/>
      <c r="H168" s="7"/>
      <c r="I168" s="7"/>
      <c r="J168" s="50"/>
    </row>
    <row r="169" spans="1:10" s="10" customFormat="1" ht="23.25" x14ac:dyDescent="0.5">
      <c r="A169" s="7"/>
      <c r="B169" s="35"/>
      <c r="C169" s="28" t="s">
        <v>705</v>
      </c>
      <c r="D169" s="7" t="s">
        <v>5</v>
      </c>
      <c r="E169" s="75" t="s">
        <v>1625</v>
      </c>
      <c r="F169" s="108">
        <v>21682.080000000002</v>
      </c>
      <c r="G169" s="7"/>
      <c r="H169" s="7"/>
      <c r="I169" s="7"/>
      <c r="J169" s="50"/>
    </row>
    <row r="170" spans="1:10" s="10" customFormat="1" ht="23.25" x14ac:dyDescent="0.5">
      <c r="A170" s="7"/>
      <c r="B170" s="35"/>
      <c r="C170" s="28" t="s">
        <v>341</v>
      </c>
      <c r="D170" s="7" t="s">
        <v>165</v>
      </c>
      <c r="E170" s="75" t="s">
        <v>2628</v>
      </c>
      <c r="F170" s="108">
        <v>15034</v>
      </c>
      <c r="G170" s="7"/>
      <c r="H170" s="7"/>
      <c r="I170" s="7"/>
      <c r="J170" s="50"/>
    </row>
    <row r="171" spans="1:10" s="10" customFormat="1" ht="23.25" x14ac:dyDescent="0.5">
      <c r="A171" s="7"/>
      <c r="B171" s="35"/>
      <c r="C171" s="28" t="s">
        <v>340</v>
      </c>
      <c r="D171" s="7" t="s">
        <v>165</v>
      </c>
      <c r="E171" s="75" t="s">
        <v>1283</v>
      </c>
      <c r="F171" s="108">
        <v>10535</v>
      </c>
      <c r="G171" s="7"/>
      <c r="H171" s="7"/>
      <c r="I171" s="7"/>
      <c r="J171" s="50"/>
    </row>
    <row r="172" spans="1:10" s="10" customFormat="1" ht="23.25" x14ac:dyDescent="0.5">
      <c r="A172" s="7"/>
      <c r="B172" s="35"/>
      <c r="C172" s="28" t="s">
        <v>203</v>
      </c>
      <c r="D172" s="7" t="s">
        <v>165</v>
      </c>
      <c r="E172" s="75" t="s">
        <v>1919</v>
      </c>
      <c r="F172" s="108">
        <v>160</v>
      </c>
      <c r="G172" s="7"/>
      <c r="H172" s="7"/>
      <c r="I172" s="7"/>
      <c r="J172" s="50"/>
    </row>
    <row r="173" spans="1:10" s="10" customFormat="1" ht="23.25" x14ac:dyDescent="0.5">
      <c r="A173" s="7"/>
      <c r="B173" s="35"/>
      <c r="C173" s="28" t="s">
        <v>204</v>
      </c>
      <c r="D173" s="7" t="s">
        <v>165</v>
      </c>
      <c r="E173" s="75" t="s">
        <v>1437</v>
      </c>
      <c r="F173" s="108">
        <v>5320</v>
      </c>
      <c r="G173" s="7"/>
      <c r="H173" s="7"/>
      <c r="I173" s="7"/>
      <c r="J173" s="50"/>
    </row>
    <row r="174" spans="1:10" s="10" customFormat="1" ht="23.25" x14ac:dyDescent="0.5">
      <c r="A174" s="7"/>
      <c r="B174" s="35"/>
      <c r="C174" s="28" t="s">
        <v>705</v>
      </c>
      <c r="D174" s="7" t="s">
        <v>1982</v>
      </c>
      <c r="E174" s="75" t="s">
        <v>1624</v>
      </c>
      <c r="F174" s="108">
        <v>7380</v>
      </c>
      <c r="G174" s="7"/>
      <c r="H174" s="7"/>
      <c r="I174" s="7"/>
      <c r="J174" s="50"/>
    </row>
    <row r="175" spans="1:10" s="10" customFormat="1" ht="23.25" x14ac:dyDescent="0.5">
      <c r="A175" s="7"/>
      <c r="B175" s="35"/>
      <c r="C175" s="28" t="s">
        <v>2629</v>
      </c>
      <c r="D175" s="7" t="s">
        <v>22</v>
      </c>
      <c r="E175" s="75" t="s">
        <v>2024</v>
      </c>
      <c r="F175" s="108">
        <v>650</v>
      </c>
      <c r="G175" s="7"/>
      <c r="H175" s="7"/>
      <c r="I175" s="7"/>
      <c r="J175" s="50"/>
    </row>
    <row r="176" spans="1:10" s="10" customFormat="1" ht="23.25" x14ac:dyDescent="0.5">
      <c r="A176" s="7"/>
      <c r="B176" s="35"/>
      <c r="C176" s="28" t="s">
        <v>2028</v>
      </c>
      <c r="D176" s="7" t="s">
        <v>22</v>
      </c>
      <c r="E176" s="75" t="s">
        <v>2029</v>
      </c>
      <c r="F176" s="108">
        <v>14800</v>
      </c>
      <c r="G176" s="7"/>
      <c r="H176" s="7"/>
      <c r="I176" s="7"/>
      <c r="J176" s="50"/>
    </row>
    <row r="177" spans="1:10" s="10" customFormat="1" ht="23.25" x14ac:dyDescent="0.5">
      <c r="A177" s="7"/>
      <c r="B177" s="35"/>
      <c r="C177" s="28" t="s">
        <v>823</v>
      </c>
      <c r="D177" s="7" t="s">
        <v>22</v>
      </c>
      <c r="E177" s="75" t="s">
        <v>2018</v>
      </c>
      <c r="F177" s="108">
        <v>25020</v>
      </c>
      <c r="G177" s="7"/>
      <c r="H177" s="7"/>
      <c r="I177" s="7"/>
      <c r="J177" s="50"/>
    </row>
    <row r="178" spans="1:10" s="10" customFormat="1" ht="23.25" x14ac:dyDescent="0.5">
      <c r="A178" s="7"/>
      <c r="B178" s="35"/>
      <c r="C178" s="124" t="s">
        <v>2630</v>
      </c>
      <c r="D178" s="7" t="s">
        <v>22</v>
      </c>
      <c r="E178" s="75" t="s">
        <v>1996</v>
      </c>
      <c r="F178" s="108">
        <v>27927</v>
      </c>
      <c r="G178" s="7"/>
      <c r="H178" s="7"/>
      <c r="I178" s="7"/>
      <c r="J178" s="50"/>
    </row>
    <row r="179" spans="1:10" s="10" customFormat="1" ht="23.25" x14ac:dyDescent="0.5">
      <c r="A179" s="7"/>
      <c r="B179" s="35"/>
      <c r="C179" s="28" t="s">
        <v>303</v>
      </c>
      <c r="D179" s="7" t="s">
        <v>22</v>
      </c>
      <c r="E179" s="75" t="s">
        <v>1997</v>
      </c>
      <c r="F179" s="108">
        <v>13000</v>
      </c>
      <c r="G179" s="7"/>
      <c r="H179" s="7"/>
      <c r="I179" s="7"/>
      <c r="J179" s="50"/>
    </row>
    <row r="180" spans="1:10" s="10" customFormat="1" ht="23.25" x14ac:dyDescent="0.5">
      <c r="A180" s="7"/>
      <c r="B180" s="35"/>
      <c r="C180" s="28" t="s">
        <v>303</v>
      </c>
      <c r="D180" s="7" t="s">
        <v>22</v>
      </c>
      <c r="E180" s="75" t="s">
        <v>1998</v>
      </c>
      <c r="F180" s="108">
        <v>7500</v>
      </c>
      <c r="G180" s="7"/>
      <c r="H180" s="7"/>
      <c r="I180" s="7"/>
      <c r="J180" s="50"/>
    </row>
    <row r="181" spans="1:10" s="10" customFormat="1" ht="23.25" x14ac:dyDescent="0.5">
      <c r="A181" s="7"/>
      <c r="B181" s="35"/>
      <c r="C181" s="28" t="s">
        <v>209</v>
      </c>
      <c r="D181" s="7" t="s">
        <v>210</v>
      </c>
      <c r="E181" s="75" t="s">
        <v>1639</v>
      </c>
      <c r="F181" s="108">
        <v>5416</v>
      </c>
      <c r="G181" s="7"/>
      <c r="H181" s="7"/>
      <c r="I181" s="7"/>
      <c r="J181" s="50"/>
    </row>
    <row r="182" spans="1:10" s="10" customFormat="1" ht="23.25" x14ac:dyDescent="0.5">
      <c r="A182" s="7"/>
      <c r="B182" s="35"/>
      <c r="C182" s="28" t="s">
        <v>211</v>
      </c>
      <c r="D182" s="7" t="s">
        <v>194</v>
      </c>
      <c r="E182" s="75" t="s">
        <v>1289</v>
      </c>
      <c r="F182" s="108">
        <v>30000</v>
      </c>
      <c r="G182" s="7"/>
      <c r="H182" s="7"/>
      <c r="I182" s="7"/>
      <c r="J182" s="50"/>
    </row>
    <row r="183" spans="1:10" s="10" customFormat="1" ht="23.25" x14ac:dyDescent="0.5">
      <c r="A183" s="7"/>
      <c r="B183" s="35"/>
      <c r="C183" s="28" t="s">
        <v>705</v>
      </c>
      <c r="D183" s="7" t="s">
        <v>194</v>
      </c>
      <c r="E183" s="75" t="s">
        <v>1626</v>
      </c>
      <c r="F183" s="108">
        <v>2781.5</v>
      </c>
      <c r="G183" s="7"/>
      <c r="H183" s="7"/>
      <c r="I183" s="7"/>
      <c r="J183" s="50"/>
    </row>
    <row r="184" spans="1:10" s="10" customFormat="1" ht="23.25" x14ac:dyDescent="0.5">
      <c r="A184" s="7"/>
      <c r="B184" s="35"/>
      <c r="C184" s="28" t="s">
        <v>1107</v>
      </c>
      <c r="D184" s="7" t="s">
        <v>194</v>
      </c>
      <c r="E184" s="75" t="s">
        <v>1628</v>
      </c>
      <c r="F184" s="108">
        <v>1289</v>
      </c>
      <c r="G184" s="7"/>
      <c r="H184" s="7"/>
      <c r="I184" s="7"/>
      <c r="J184" s="50"/>
    </row>
    <row r="185" spans="1:10" s="10" customFormat="1" ht="23.25" x14ac:dyDescent="0.5">
      <c r="A185" s="7"/>
      <c r="B185" s="35"/>
      <c r="C185" s="28" t="s">
        <v>1952</v>
      </c>
      <c r="D185" s="7" t="s">
        <v>2631</v>
      </c>
      <c r="E185" s="75" t="s">
        <v>1632</v>
      </c>
      <c r="F185" s="108">
        <v>5750</v>
      </c>
      <c r="G185" s="7"/>
      <c r="H185" s="7"/>
      <c r="I185" s="7"/>
      <c r="J185" s="50"/>
    </row>
    <row r="186" spans="1:10" s="10" customFormat="1" ht="23.25" x14ac:dyDescent="0.5">
      <c r="A186" s="7"/>
      <c r="B186" s="35"/>
      <c r="C186" s="28" t="s">
        <v>213</v>
      </c>
      <c r="D186" s="7" t="s">
        <v>45</v>
      </c>
      <c r="E186" s="75" t="s">
        <v>1621</v>
      </c>
      <c r="F186" s="108">
        <v>24750</v>
      </c>
      <c r="G186" s="7"/>
      <c r="H186" s="7"/>
      <c r="I186" s="7"/>
      <c r="J186" s="50"/>
    </row>
    <row r="187" spans="1:10" s="10" customFormat="1" ht="23.25" x14ac:dyDescent="0.5">
      <c r="A187" s="7"/>
      <c r="B187" s="35">
        <v>243243</v>
      </c>
      <c r="C187" s="28" t="s">
        <v>2632</v>
      </c>
      <c r="D187" s="7" t="s">
        <v>2633</v>
      </c>
      <c r="E187" s="75" t="s">
        <v>1371</v>
      </c>
      <c r="F187" s="108">
        <v>2415000</v>
      </c>
      <c r="G187" s="7"/>
      <c r="H187" s="7"/>
      <c r="I187" s="7"/>
      <c r="J187" s="50"/>
    </row>
    <row r="188" spans="1:10" s="10" customFormat="1" ht="23.25" x14ac:dyDescent="0.5">
      <c r="A188" s="7"/>
      <c r="B188" s="35">
        <v>243249</v>
      </c>
      <c r="C188" s="124" t="s">
        <v>2634</v>
      </c>
      <c r="D188" s="7" t="s">
        <v>215</v>
      </c>
      <c r="E188" s="75" t="s">
        <v>2008</v>
      </c>
      <c r="F188" s="108">
        <v>39247.599999999999</v>
      </c>
      <c r="G188" s="7"/>
      <c r="H188" s="7"/>
      <c r="I188" s="7"/>
      <c r="J188" s="50"/>
    </row>
    <row r="189" spans="1:10" s="10" customFormat="1" ht="23.25" x14ac:dyDescent="0.5">
      <c r="A189" s="7"/>
      <c r="B189" s="35">
        <v>243251</v>
      </c>
      <c r="C189" s="28" t="s">
        <v>352</v>
      </c>
      <c r="D189" s="7" t="s">
        <v>353</v>
      </c>
      <c r="E189" s="75" t="s">
        <v>1641</v>
      </c>
      <c r="F189" s="108">
        <v>3531</v>
      </c>
      <c r="G189" s="7"/>
      <c r="H189" s="7"/>
      <c r="I189" s="7"/>
      <c r="J189" s="50"/>
    </row>
    <row r="190" spans="1:10" s="10" customFormat="1" ht="23.25" x14ac:dyDescent="0.5">
      <c r="A190" s="7"/>
      <c r="B190" s="35" t="s">
        <v>2614</v>
      </c>
      <c r="C190" s="28" t="s">
        <v>1898</v>
      </c>
      <c r="D190" s="7" t="s">
        <v>2615</v>
      </c>
      <c r="E190" s="75" t="s">
        <v>1899</v>
      </c>
      <c r="F190" s="108">
        <v>6690</v>
      </c>
      <c r="G190" s="7"/>
      <c r="H190" s="7"/>
      <c r="I190" s="7"/>
      <c r="J190" s="50"/>
    </row>
    <row r="191" spans="1:10" s="10" customFormat="1" ht="23.25" x14ac:dyDescent="0.5">
      <c r="A191" s="7"/>
      <c r="B191" s="35"/>
      <c r="C191" s="28" t="s">
        <v>203</v>
      </c>
      <c r="D191" s="7" t="s">
        <v>165</v>
      </c>
      <c r="E191" s="75" t="s">
        <v>2616</v>
      </c>
      <c r="F191" s="108">
        <v>6000</v>
      </c>
      <c r="G191" s="7"/>
      <c r="H191" s="7"/>
      <c r="I191" s="7"/>
      <c r="J191" s="50"/>
    </row>
    <row r="192" spans="1:10" s="10" customFormat="1" ht="23.25" x14ac:dyDescent="0.5">
      <c r="A192" s="7"/>
      <c r="B192" s="35"/>
      <c r="C192" s="28" t="s">
        <v>340</v>
      </c>
      <c r="D192" s="7" t="s">
        <v>165</v>
      </c>
      <c r="E192" s="75" t="s">
        <v>2234</v>
      </c>
      <c r="F192" s="108">
        <v>14855</v>
      </c>
      <c r="G192" s="7"/>
      <c r="H192" s="7"/>
      <c r="I192" s="7"/>
      <c r="J192" s="50"/>
    </row>
    <row r="193" spans="1:10" s="10" customFormat="1" ht="23.25" x14ac:dyDescent="0.5">
      <c r="A193" s="7"/>
      <c r="B193" s="35"/>
      <c r="C193" s="28" t="s">
        <v>713</v>
      </c>
      <c r="D193" s="7" t="s">
        <v>165</v>
      </c>
      <c r="E193" s="75" t="s">
        <v>2234</v>
      </c>
      <c r="F193" s="108">
        <v>3750</v>
      </c>
      <c r="G193" s="7"/>
      <c r="H193" s="7"/>
      <c r="I193" s="7"/>
      <c r="J193" s="50"/>
    </row>
    <row r="194" spans="1:10" s="10" customFormat="1" ht="23.25" x14ac:dyDescent="0.5">
      <c r="A194" s="7"/>
      <c r="B194" s="35"/>
      <c r="C194" s="28" t="s">
        <v>341</v>
      </c>
      <c r="D194" s="7" t="s">
        <v>165</v>
      </c>
      <c r="E194" s="75" t="s">
        <v>2234</v>
      </c>
      <c r="F194" s="108">
        <v>17538</v>
      </c>
      <c r="G194" s="7"/>
      <c r="H194" s="7"/>
      <c r="I194" s="7"/>
      <c r="J194" s="50"/>
    </row>
    <row r="195" spans="1:10" s="10" customFormat="1" ht="23.25" x14ac:dyDescent="0.5">
      <c r="A195" s="7"/>
      <c r="B195" s="35"/>
      <c r="C195" s="28" t="s">
        <v>713</v>
      </c>
      <c r="D195" s="7" t="s">
        <v>165</v>
      </c>
      <c r="E195" s="75" t="s">
        <v>2609</v>
      </c>
      <c r="F195" s="108">
        <v>3240</v>
      </c>
      <c r="G195" s="7"/>
      <c r="H195" s="7"/>
      <c r="I195" s="7"/>
      <c r="J195" s="50"/>
    </row>
    <row r="196" spans="1:10" s="10" customFormat="1" ht="23.25" x14ac:dyDescent="0.5">
      <c r="A196" s="7"/>
      <c r="B196" s="35"/>
      <c r="C196" s="28" t="s">
        <v>711</v>
      </c>
      <c r="D196" s="7" t="s">
        <v>165</v>
      </c>
      <c r="E196" s="75" t="s">
        <v>2234</v>
      </c>
      <c r="F196" s="108">
        <v>2315</v>
      </c>
      <c r="G196" s="7"/>
      <c r="H196" s="7"/>
      <c r="I196" s="7"/>
      <c r="J196" s="50"/>
    </row>
    <row r="197" spans="1:10" s="10" customFormat="1" ht="23.25" x14ac:dyDescent="0.5">
      <c r="A197" s="7"/>
      <c r="B197" s="35"/>
      <c r="C197" s="28" t="s">
        <v>340</v>
      </c>
      <c r="D197" s="7" t="s">
        <v>165</v>
      </c>
      <c r="E197" s="75" t="s">
        <v>2609</v>
      </c>
      <c r="F197" s="108">
        <v>11295</v>
      </c>
      <c r="G197" s="7"/>
      <c r="H197" s="7"/>
      <c r="I197" s="7"/>
      <c r="J197" s="50"/>
    </row>
    <row r="198" spans="1:10" s="10" customFormat="1" ht="23.25" x14ac:dyDescent="0.5">
      <c r="A198" s="7"/>
      <c r="B198" s="35"/>
      <c r="C198" s="28" t="s">
        <v>341</v>
      </c>
      <c r="D198" s="7" t="s">
        <v>165</v>
      </c>
      <c r="E198" s="75" t="s">
        <v>2609</v>
      </c>
      <c r="F198" s="108">
        <v>15388</v>
      </c>
      <c r="G198" s="7"/>
      <c r="H198" s="7"/>
      <c r="I198" s="7"/>
      <c r="J198" s="50"/>
    </row>
    <row r="199" spans="1:10" s="10" customFormat="1" ht="23.25" x14ac:dyDescent="0.5">
      <c r="A199" s="7"/>
      <c r="B199" s="35"/>
      <c r="C199" s="28" t="s">
        <v>1001</v>
      </c>
      <c r="D199" s="7" t="s">
        <v>22</v>
      </c>
      <c r="E199" s="75" t="s">
        <v>2027</v>
      </c>
      <c r="F199" s="108">
        <v>1700</v>
      </c>
      <c r="G199" s="7"/>
      <c r="H199" s="7"/>
      <c r="I199" s="7"/>
      <c r="J199" s="50"/>
    </row>
    <row r="200" spans="1:10" s="10" customFormat="1" ht="23.25" x14ac:dyDescent="0.5">
      <c r="A200" s="7"/>
      <c r="B200" s="35"/>
      <c r="C200" s="28" t="s">
        <v>1001</v>
      </c>
      <c r="D200" s="7" t="s">
        <v>22</v>
      </c>
      <c r="E200" s="75" t="s">
        <v>2617</v>
      </c>
      <c r="F200" s="108">
        <v>1500</v>
      </c>
      <c r="G200" s="7"/>
      <c r="H200" s="7"/>
      <c r="I200" s="7"/>
      <c r="J200" s="50"/>
    </row>
    <row r="201" spans="1:10" s="10" customFormat="1" ht="23.25" x14ac:dyDescent="0.5">
      <c r="A201" s="7"/>
      <c r="B201" s="35"/>
      <c r="C201" s="28" t="s">
        <v>823</v>
      </c>
      <c r="D201" s="7" t="s">
        <v>22</v>
      </c>
      <c r="E201" s="75" t="s">
        <v>2019</v>
      </c>
      <c r="F201" s="108">
        <v>4100</v>
      </c>
      <c r="G201" s="7"/>
      <c r="H201" s="7"/>
      <c r="I201" s="7"/>
      <c r="J201" s="50"/>
    </row>
    <row r="202" spans="1:10" s="10" customFormat="1" ht="23.25" x14ac:dyDescent="0.5">
      <c r="A202" s="7"/>
      <c r="B202" s="35"/>
      <c r="C202" s="28" t="s">
        <v>1001</v>
      </c>
      <c r="D202" s="7" t="s">
        <v>22</v>
      </c>
      <c r="E202" s="75" t="s">
        <v>2023</v>
      </c>
      <c r="F202" s="108">
        <v>2800</v>
      </c>
      <c r="G202" s="7"/>
      <c r="H202" s="7"/>
      <c r="I202" s="7"/>
      <c r="J202" s="50"/>
    </row>
    <row r="203" spans="1:10" s="10" customFormat="1" ht="23.25" x14ac:dyDescent="0.5">
      <c r="A203" s="7"/>
      <c r="B203" s="35"/>
      <c r="C203" s="28" t="s">
        <v>1001</v>
      </c>
      <c r="D203" s="7" t="s">
        <v>22</v>
      </c>
      <c r="E203" s="75" t="s">
        <v>2025</v>
      </c>
      <c r="F203" s="108">
        <v>1700</v>
      </c>
      <c r="G203" s="7"/>
      <c r="H203" s="7"/>
      <c r="I203" s="7"/>
      <c r="J203" s="50"/>
    </row>
    <row r="204" spans="1:10" s="10" customFormat="1" ht="23.25" x14ac:dyDescent="0.5">
      <c r="A204" s="7"/>
      <c r="B204" s="35"/>
      <c r="C204" s="28" t="s">
        <v>199</v>
      </c>
      <c r="D204" s="7" t="s">
        <v>194</v>
      </c>
      <c r="E204" s="75" t="s">
        <v>2216</v>
      </c>
      <c r="F204" s="108">
        <v>15810</v>
      </c>
      <c r="G204" s="7"/>
      <c r="H204" s="7"/>
      <c r="I204" s="7"/>
      <c r="J204" s="50"/>
    </row>
    <row r="205" spans="1:10" s="10" customFormat="1" ht="23.25" x14ac:dyDescent="0.5">
      <c r="A205" s="7"/>
      <c r="B205" s="35"/>
      <c r="C205" s="28" t="s">
        <v>1107</v>
      </c>
      <c r="D205" s="7" t="s">
        <v>194</v>
      </c>
      <c r="E205" s="75" t="s">
        <v>2217</v>
      </c>
      <c r="F205" s="108">
        <v>9720</v>
      </c>
      <c r="G205" s="7"/>
      <c r="H205" s="7"/>
      <c r="I205" s="7"/>
      <c r="J205" s="50"/>
    </row>
    <row r="206" spans="1:10" s="10" customFormat="1" ht="23.25" x14ac:dyDescent="0.5">
      <c r="A206" s="7"/>
      <c r="B206" s="35"/>
      <c r="C206" s="28" t="s">
        <v>350</v>
      </c>
      <c r="D206" s="7" t="s">
        <v>22</v>
      </c>
      <c r="E206" s="75" t="s">
        <v>1948</v>
      </c>
      <c r="F206" s="108">
        <v>86640</v>
      </c>
      <c r="G206" s="7"/>
      <c r="H206" s="7"/>
      <c r="I206" s="7"/>
      <c r="J206" s="50"/>
    </row>
    <row r="207" spans="1:10" s="10" customFormat="1" ht="23.25" x14ac:dyDescent="0.5">
      <c r="A207" s="7"/>
      <c r="B207" s="35"/>
      <c r="C207" s="28" t="s">
        <v>350</v>
      </c>
      <c r="D207" s="7" t="s">
        <v>22</v>
      </c>
      <c r="E207" s="75" t="s">
        <v>1949</v>
      </c>
      <c r="F207" s="108">
        <v>30278</v>
      </c>
      <c r="G207" s="7"/>
      <c r="H207" s="7"/>
      <c r="I207" s="7"/>
      <c r="J207" s="50"/>
    </row>
    <row r="208" spans="1:10" s="10" customFormat="1" ht="23.25" x14ac:dyDescent="0.5">
      <c r="A208" s="7"/>
      <c r="B208" s="35"/>
      <c r="C208" s="28" t="s">
        <v>303</v>
      </c>
      <c r="D208" s="106" t="s">
        <v>2618</v>
      </c>
      <c r="E208" s="75" t="s">
        <v>2218</v>
      </c>
      <c r="F208" s="108">
        <v>13000</v>
      </c>
      <c r="G208" s="7"/>
      <c r="H208" s="7"/>
      <c r="I208" s="7"/>
      <c r="J208" s="50"/>
    </row>
    <row r="209" spans="1:10" s="10" customFormat="1" ht="23.25" x14ac:dyDescent="0.5">
      <c r="A209" s="7"/>
      <c r="B209" s="35"/>
      <c r="C209" s="28" t="s">
        <v>732</v>
      </c>
      <c r="D209" s="7" t="s">
        <v>2619</v>
      </c>
      <c r="E209" s="75" t="s">
        <v>2275</v>
      </c>
      <c r="F209" s="108">
        <v>20385</v>
      </c>
      <c r="G209" s="7"/>
      <c r="H209" s="7"/>
      <c r="I209" s="7"/>
      <c r="J209" s="50"/>
    </row>
    <row r="210" spans="1:10" s="10" customFormat="1" ht="23.25" x14ac:dyDescent="0.5">
      <c r="A210" s="7"/>
      <c r="B210" s="35"/>
      <c r="C210" s="28" t="s">
        <v>732</v>
      </c>
      <c r="D210" s="7" t="s">
        <v>2619</v>
      </c>
      <c r="E210" s="75" t="s">
        <v>2355</v>
      </c>
      <c r="F210" s="108">
        <v>24500</v>
      </c>
      <c r="G210" s="7"/>
      <c r="H210" s="7"/>
      <c r="I210" s="7"/>
      <c r="J210" s="50"/>
    </row>
    <row r="211" spans="1:10" s="10" customFormat="1" ht="23.25" x14ac:dyDescent="0.5">
      <c r="A211" s="7"/>
      <c r="B211" s="35"/>
      <c r="C211" s="28" t="s">
        <v>732</v>
      </c>
      <c r="D211" s="7" t="s">
        <v>2619</v>
      </c>
      <c r="E211" s="75" t="s">
        <v>2271</v>
      </c>
      <c r="F211" s="108">
        <v>14000</v>
      </c>
      <c r="G211" s="7"/>
      <c r="H211" s="7"/>
      <c r="I211" s="7"/>
      <c r="J211" s="50"/>
    </row>
    <row r="212" spans="1:10" s="10" customFormat="1" ht="23.25" x14ac:dyDescent="0.5">
      <c r="A212" s="7"/>
      <c r="B212" s="35"/>
      <c r="C212" s="28" t="s">
        <v>732</v>
      </c>
      <c r="D212" s="7" t="s">
        <v>2619</v>
      </c>
      <c r="E212" s="75" t="s">
        <v>2273</v>
      </c>
      <c r="F212" s="108">
        <v>85000</v>
      </c>
      <c r="G212" s="7"/>
      <c r="H212" s="7"/>
      <c r="I212" s="7"/>
      <c r="J212" s="50"/>
    </row>
    <row r="213" spans="1:10" s="10" customFormat="1" ht="23.25" x14ac:dyDescent="0.5">
      <c r="A213" s="7"/>
      <c r="B213" s="35"/>
      <c r="C213" s="28" t="s">
        <v>1097</v>
      </c>
      <c r="D213" s="7" t="s">
        <v>165</v>
      </c>
      <c r="E213" s="75" t="s">
        <v>2234</v>
      </c>
      <c r="F213" s="108">
        <v>1920</v>
      </c>
      <c r="G213" s="7"/>
      <c r="H213" s="7"/>
      <c r="I213" s="7"/>
      <c r="J213" s="50"/>
    </row>
    <row r="214" spans="1:10" s="10" customFormat="1" ht="23.25" x14ac:dyDescent="0.5">
      <c r="A214" s="7"/>
      <c r="B214" s="35"/>
      <c r="C214" s="28" t="s">
        <v>1097</v>
      </c>
      <c r="D214" s="7" t="s">
        <v>165</v>
      </c>
      <c r="E214" s="75" t="s">
        <v>2620</v>
      </c>
      <c r="F214" s="108">
        <v>21600</v>
      </c>
      <c r="G214" s="7"/>
      <c r="H214" s="7"/>
      <c r="I214" s="7"/>
      <c r="J214" s="50"/>
    </row>
    <row r="215" spans="1:10" s="10" customFormat="1" ht="23.25" x14ac:dyDescent="0.5">
      <c r="A215" s="7"/>
      <c r="B215" s="35"/>
      <c r="C215" s="28" t="s">
        <v>711</v>
      </c>
      <c r="D215" s="7" t="s">
        <v>165</v>
      </c>
      <c r="E215" s="75" t="s">
        <v>2621</v>
      </c>
      <c r="F215" s="108">
        <v>2295</v>
      </c>
      <c r="G215" s="7"/>
      <c r="H215" s="7"/>
      <c r="I215" s="7"/>
      <c r="J215" s="50"/>
    </row>
    <row r="216" spans="1:10" s="10" customFormat="1" ht="23.25" x14ac:dyDescent="0.5">
      <c r="A216" s="7"/>
      <c r="B216" s="35"/>
      <c r="C216" s="28" t="s">
        <v>2622</v>
      </c>
      <c r="D216" s="7" t="s">
        <v>22</v>
      </c>
      <c r="E216" s="75" t="s">
        <v>2623</v>
      </c>
      <c r="F216" s="108">
        <v>5040</v>
      </c>
      <c r="G216" s="7"/>
      <c r="H216" s="7"/>
      <c r="I216" s="7"/>
      <c r="J216" s="50"/>
    </row>
    <row r="217" spans="1:10" s="10" customFormat="1" ht="23.25" x14ac:dyDescent="0.5">
      <c r="A217" s="7"/>
      <c r="B217" s="35"/>
      <c r="C217" s="28" t="s">
        <v>1915</v>
      </c>
      <c r="D217" s="7" t="s">
        <v>2615</v>
      </c>
      <c r="E217" s="75" t="s">
        <v>1916</v>
      </c>
      <c r="F217" s="108">
        <v>1400</v>
      </c>
      <c r="G217" s="7"/>
      <c r="H217" s="7"/>
      <c r="I217" s="7"/>
      <c r="J217" s="50"/>
    </row>
    <row r="218" spans="1:10" s="10" customFormat="1" ht="23.25" x14ac:dyDescent="0.5">
      <c r="A218" s="7"/>
      <c r="B218" s="35"/>
      <c r="C218" s="28" t="s">
        <v>2626</v>
      </c>
      <c r="D218" s="7" t="s">
        <v>1278</v>
      </c>
      <c r="E218" s="75" t="s">
        <v>1901</v>
      </c>
      <c r="F218" s="108">
        <v>27600</v>
      </c>
      <c r="G218" s="7"/>
      <c r="H218" s="7"/>
      <c r="I218" s="7"/>
      <c r="J218" s="50"/>
    </row>
    <row r="219" spans="1:10" s="10" customFormat="1" ht="23.25" x14ac:dyDescent="0.5">
      <c r="A219" s="7"/>
      <c r="B219" s="35"/>
      <c r="C219" s="28" t="s">
        <v>704</v>
      </c>
      <c r="D219" s="7" t="s">
        <v>1278</v>
      </c>
      <c r="E219" s="75" t="s">
        <v>2627</v>
      </c>
      <c r="F219" s="108">
        <v>94991</v>
      </c>
      <c r="G219" s="7"/>
      <c r="H219" s="7"/>
      <c r="I219" s="7"/>
      <c r="J219" s="50"/>
    </row>
    <row r="220" spans="1:10" s="10" customFormat="1" ht="23.25" x14ac:dyDescent="0.5">
      <c r="A220" s="7"/>
      <c r="B220" s="35"/>
      <c r="C220" s="28" t="s">
        <v>704</v>
      </c>
      <c r="D220" s="7" t="s">
        <v>206</v>
      </c>
      <c r="E220" s="75" t="s">
        <v>1605</v>
      </c>
      <c r="F220" s="108">
        <v>127776</v>
      </c>
      <c r="G220" s="7"/>
      <c r="H220" s="7"/>
      <c r="I220" s="7"/>
      <c r="J220" s="50"/>
    </row>
    <row r="221" spans="1:10" s="10" customFormat="1" ht="23.25" x14ac:dyDescent="0.5">
      <c r="A221" s="7"/>
      <c r="B221" s="35"/>
      <c r="C221" s="28" t="s">
        <v>2622</v>
      </c>
      <c r="D221" s="7" t="s">
        <v>22</v>
      </c>
      <c r="E221" s="75" t="s">
        <v>2623</v>
      </c>
      <c r="F221" s="108">
        <v>5040</v>
      </c>
      <c r="G221" s="7"/>
      <c r="H221" s="7"/>
      <c r="I221" s="7"/>
      <c r="J221" s="50"/>
    </row>
    <row r="222" spans="1:10" s="10" customFormat="1" ht="23.25" x14ac:dyDescent="0.5">
      <c r="A222" s="7"/>
      <c r="B222" s="35">
        <v>243263</v>
      </c>
      <c r="C222" s="775" t="s">
        <v>2624</v>
      </c>
      <c r="D222" s="776" t="s">
        <v>206</v>
      </c>
      <c r="E222" s="777"/>
      <c r="F222" s="778">
        <v>2900</v>
      </c>
      <c r="G222" s="776"/>
      <c r="H222" s="776"/>
      <c r="I222" s="776" t="s">
        <v>859</v>
      </c>
      <c r="J222" s="50"/>
    </row>
    <row r="223" spans="1:10" s="780" customFormat="1" ht="23.25" x14ac:dyDescent="0.5">
      <c r="A223" s="34"/>
      <c r="B223" s="35">
        <v>243270</v>
      </c>
      <c r="C223" s="71" t="s">
        <v>197</v>
      </c>
      <c r="D223" s="34" t="s">
        <v>206</v>
      </c>
      <c r="E223" s="116" t="s">
        <v>286</v>
      </c>
      <c r="F223" s="112">
        <v>91180</v>
      </c>
      <c r="G223" s="34"/>
      <c r="H223" s="34"/>
      <c r="I223" s="34"/>
      <c r="J223" s="779"/>
    </row>
    <row r="224" spans="1:10" s="780" customFormat="1" ht="23.25" x14ac:dyDescent="0.5">
      <c r="A224" s="34"/>
      <c r="B224" s="35"/>
      <c r="C224" s="71" t="s">
        <v>197</v>
      </c>
      <c r="D224" s="34" t="s">
        <v>206</v>
      </c>
      <c r="E224" s="116" t="s">
        <v>2085</v>
      </c>
      <c r="F224" s="112">
        <v>132000</v>
      </c>
      <c r="G224" s="34"/>
      <c r="H224" s="34"/>
      <c r="I224" s="34"/>
      <c r="J224" s="779"/>
    </row>
    <row r="225" spans="1:10" s="780" customFormat="1" ht="23.25" x14ac:dyDescent="0.5">
      <c r="A225" s="34"/>
      <c r="B225" s="35" t="s">
        <v>2625</v>
      </c>
      <c r="C225" s="71" t="s">
        <v>1952</v>
      </c>
      <c r="D225" s="781" t="s">
        <v>1278</v>
      </c>
      <c r="E225" s="116" t="s">
        <v>1951</v>
      </c>
      <c r="F225" s="112">
        <v>5500</v>
      </c>
      <c r="G225" s="34"/>
      <c r="H225" s="34"/>
      <c r="I225" s="34"/>
      <c r="J225" s="779"/>
    </row>
    <row r="226" spans="1:10" s="780" customFormat="1" ht="23.25" x14ac:dyDescent="0.5">
      <c r="A226" s="34"/>
      <c r="B226" s="35"/>
      <c r="C226" s="71" t="s">
        <v>1953</v>
      </c>
      <c r="D226" s="781" t="s">
        <v>1278</v>
      </c>
      <c r="E226" s="116" t="s">
        <v>1954</v>
      </c>
      <c r="F226" s="112">
        <v>70645</v>
      </c>
      <c r="G226" s="34"/>
      <c r="H226" s="34"/>
      <c r="I226" s="34"/>
      <c r="J226" s="779"/>
    </row>
    <row r="227" spans="1:10" s="780" customFormat="1" ht="23.25" x14ac:dyDescent="0.5">
      <c r="A227" s="34"/>
      <c r="B227" s="35"/>
      <c r="C227" s="71" t="s">
        <v>1953</v>
      </c>
      <c r="D227" s="781" t="s">
        <v>1278</v>
      </c>
      <c r="E227" s="116" t="s">
        <v>2438</v>
      </c>
      <c r="F227" s="112">
        <v>13600</v>
      </c>
      <c r="G227" s="34"/>
      <c r="H227" s="34"/>
      <c r="I227" s="34"/>
      <c r="J227" s="779"/>
    </row>
    <row r="228" spans="1:10" s="780" customFormat="1" ht="23.25" x14ac:dyDescent="0.5">
      <c r="A228" s="34"/>
      <c r="B228" s="35"/>
      <c r="C228" s="71" t="s">
        <v>204</v>
      </c>
      <c r="D228" s="781" t="s">
        <v>165</v>
      </c>
      <c r="E228" s="116" t="s">
        <v>1956</v>
      </c>
      <c r="F228" s="112">
        <v>4560</v>
      </c>
      <c r="G228" s="34"/>
      <c r="H228" s="34"/>
      <c r="I228" s="34"/>
      <c r="J228" s="779"/>
    </row>
    <row r="229" spans="1:10" s="780" customFormat="1" ht="23.25" x14ac:dyDescent="0.5">
      <c r="A229" s="34"/>
      <c r="B229" s="35"/>
      <c r="C229" s="71" t="s">
        <v>709</v>
      </c>
      <c r="D229" s="781" t="s">
        <v>165</v>
      </c>
      <c r="E229" s="116" t="s">
        <v>1957</v>
      </c>
      <c r="F229" s="112">
        <v>17280</v>
      </c>
      <c r="G229" s="34"/>
      <c r="H229" s="34"/>
      <c r="I229" s="34"/>
      <c r="J229" s="779"/>
    </row>
    <row r="230" spans="1:10" s="780" customFormat="1" ht="23.25" x14ac:dyDescent="0.5">
      <c r="A230" s="34"/>
      <c r="B230" s="35"/>
      <c r="C230" s="71" t="s">
        <v>203</v>
      </c>
      <c r="D230" s="781" t="s">
        <v>165</v>
      </c>
      <c r="E230" s="116" t="s">
        <v>1958</v>
      </c>
      <c r="F230" s="112">
        <v>6331</v>
      </c>
      <c r="G230" s="34"/>
      <c r="H230" s="34"/>
      <c r="I230" s="34"/>
      <c r="J230" s="779"/>
    </row>
    <row r="231" spans="1:10" s="780" customFormat="1" ht="23.25" x14ac:dyDescent="0.5">
      <c r="A231" s="34"/>
      <c r="B231" s="35"/>
      <c r="C231" s="71" t="s">
        <v>341</v>
      </c>
      <c r="D231" s="781" t="s">
        <v>165</v>
      </c>
      <c r="E231" s="116" t="s">
        <v>1959</v>
      </c>
      <c r="F231" s="112">
        <v>14058</v>
      </c>
      <c r="G231" s="34"/>
      <c r="H231" s="34"/>
      <c r="I231" s="34"/>
      <c r="J231" s="779"/>
    </row>
    <row r="232" spans="1:10" s="780" customFormat="1" ht="23.25" x14ac:dyDescent="0.5">
      <c r="A232" s="34"/>
      <c r="B232" s="35"/>
      <c r="C232" s="71" t="s">
        <v>340</v>
      </c>
      <c r="D232" s="781" t="s">
        <v>165</v>
      </c>
      <c r="E232" s="116" t="s">
        <v>1959</v>
      </c>
      <c r="F232" s="112">
        <v>9790</v>
      </c>
      <c r="G232" s="34"/>
      <c r="H232" s="34"/>
      <c r="I232" s="34"/>
      <c r="J232" s="779"/>
    </row>
    <row r="233" spans="1:10" s="780" customFormat="1" ht="23.25" x14ac:dyDescent="0.5">
      <c r="A233" s="34"/>
      <c r="B233" s="35"/>
      <c r="C233" s="71" t="s">
        <v>1953</v>
      </c>
      <c r="D233" s="781" t="s">
        <v>206</v>
      </c>
      <c r="E233" s="116" t="s">
        <v>1960</v>
      </c>
      <c r="F233" s="112">
        <v>196370</v>
      </c>
      <c r="G233" s="34"/>
      <c r="H233" s="34"/>
      <c r="I233" s="34"/>
      <c r="J233" s="779"/>
    </row>
    <row r="234" spans="1:10" s="780" customFormat="1" ht="23.25" x14ac:dyDescent="0.5">
      <c r="A234" s="34"/>
      <c r="B234" s="35"/>
      <c r="C234" s="71" t="s">
        <v>823</v>
      </c>
      <c r="D234" s="781" t="s">
        <v>22</v>
      </c>
      <c r="E234" s="116" t="s">
        <v>1961</v>
      </c>
      <c r="F234" s="112">
        <v>5750</v>
      </c>
      <c r="G234" s="34"/>
      <c r="H234" s="34"/>
      <c r="I234" s="34"/>
      <c r="J234" s="779"/>
    </row>
    <row r="235" spans="1:10" s="780" customFormat="1" ht="23.25" x14ac:dyDescent="0.5">
      <c r="A235" s="34"/>
      <c r="B235" s="35"/>
      <c r="C235" s="71" t="s">
        <v>823</v>
      </c>
      <c r="D235" s="781" t="s">
        <v>165</v>
      </c>
      <c r="E235" s="116" t="s">
        <v>1962</v>
      </c>
      <c r="F235" s="112">
        <v>900</v>
      </c>
      <c r="G235" s="34"/>
      <c r="H235" s="34"/>
      <c r="I235" s="34"/>
      <c r="J235" s="779"/>
    </row>
    <row r="236" spans="1:10" s="780" customFormat="1" ht="23.25" x14ac:dyDescent="0.5">
      <c r="A236" s="34"/>
      <c r="B236" s="35"/>
      <c r="C236" s="71" t="s">
        <v>1001</v>
      </c>
      <c r="D236" s="781" t="s">
        <v>22</v>
      </c>
      <c r="E236" s="116" t="s">
        <v>1964</v>
      </c>
      <c r="F236" s="112">
        <v>2700</v>
      </c>
      <c r="G236" s="34"/>
      <c r="H236" s="34"/>
      <c r="I236" s="34"/>
      <c r="J236" s="779"/>
    </row>
    <row r="237" spans="1:10" s="780" customFormat="1" ht="23.25" x14ac:dyDescent="0.5">
      <c r="A237" s="34"/>
      <c r="B237" s="35"/>
      <c r="C237" s="71" t="s">
        <v>1001</v>
      </c>
      <c r="D237" s="781" t="s">
        <v>22</v>
      </c>
      <c r="E237" s="116" t="s">
        <v>1965</v>
      </c>
      <c r="F237" s="112">
        <v>1700</v>
      </c>
      <c r="G237" s="34"/>
      <c r="H237" s="34"/>
      <c r="I237" s="34"/>
      <c r="J237" s="779"/>
    </row>
    <row r="238" spans="1:10" s="780" customFormat="1" ht="23.25" x14ac:dyDescent="0.5">
      <c r="A238" s="34"/>
      <c r="B238" s="35"/>
      <c r="C238" s="71" t="s">
        <v>1001</v>
      </c>
      <c r="D238" s="781" t="s">
        <v>22</v>
      </c>
      <c r="E238" s="116" t="s">
        <v>1966</v>
      </c>
      <c r="F238" s="112">
        <v>1200</v>
      </c>
      <c r="G238" s="34"/>
      <c r="H238" s="34"/>
      <c r="I238" s="34"/>
      <c r="J238" s="779"/>
    </row>
    <row r="239" spans="1:10" s="780" customFormat="1" ht="23.25" x14ac:dyDescent="0.5">
      <c r="A239" s="34"/>
      <c r="B239" s="35"/>
      <c r="C239" s="71" t="s">
        <v>1001</v>
      </c>
      <c r="D239" s="781" t="s">
        <v>22</v>
      </c>
      <c r="E239" s="116" t="s">
        <v>1967</v>
      </c>
      <c r="F239" s="112">
        <v>2700</v>
      </c>
      <c r="G239" s="34"/>
      <c r="H239" s="34"/>
      <c r="I239" s="34"/>
      <c r="J239" s="779"/>
    </row>
    <row r="240" spans="1:10" s="780" customFormat="1" ht="23.25" x14ac:dyDescent="0.5">
      <c r="A240" s="34"/>
      <c r="B240" s="35"/>
      <c r="C240" s="71" t="s">
        <v>823</v>
      </c>
      <c r="D240" s="781" t="s">
        <v>22</v>
      </c>
      <c r="E240" s="116" t="s">
        <v>1968</v>
      </c>
      <c r="F240" s="112">
        <v>1100</v>
      </c>
      <c r="G240" s="34"/>
      <c r="H240" s="34"/>
      <c r="I240" s="34"/>
      <c r="J240" s="779"/>
    </row>
    <row r="241" spans="1:10" s="780" customFormat="1" ht="23.25" x14ac:dyDescent="0.5">
      <c r="A241" s="34"/>
      <c r="B241" s="35"/>
      <c r="C241" s="71" t="s">
        <v>705</v>
      </c>
      <c r="D241" s="34" t="s">
        <v>194</v>
      </c>
      <c r="E241" s="116" t="s">
        <v>1969</v>
      </c>
      <c r="F241" s="112">
        <v>2141.5</v>
      </c>
      <c r="G241" s="34"/>
      <c r="H241" s="34"/>
      <c r="I241" s="34"/>
      <c r="J241" s="779"/>
    </row>
    <row r="242" spans="1:10" s="780" customFormat="1" ht="23.25" x14ac:dyDescent="0.5">
      <c r="A242" s="34"/>
      <c r="B242" s="35"/>
      <c r="C242" s="71" t="s">
        <v>199</v>
      </c>
      <c r="D242" s="34" t="s">
        <v>194</v>
      </c>
      <c r="E242" s="116" t="s">
        <v>1970</v>
      </c>
      <c r="F242" s="112">
        <v>42340</v>
      </c>
      <c r="G242" s="34"/>
      <c r="H242" s="34"/>
      <c r="I242" s="34"/>
      <c r="J242" s="779"/>
    </row>
    <row r="243" spans="1:10" s="780" customFormat="1" ht="23.25" x14ac:dyDescent="0.5">
      <c r="A243" s="34"/>
      <c r="B243" s="35"/>
      <c r="C243" s="71" t="s">
        <v>1953</v>
      </c>
      <c r="D243" s="60" t="s">
        <v>1971</v>
      </c>
      <c r="E243" s="116" t="s">
        <v>1972</v>
      </c>
      <c r="F243" s="112">
        <v>50940</v>
      </c>
      <c r="G243" s="34"/>
      <c r="H243" s="34"/>
      <c r="I243" s="34"/>
      <c r="J243" s="779"/>
    </row>
    <row r="244" spans="1:10" s="780" customFormat="1" ht="23.25" x14ac:dyDescent="0.5">
      <c r="A244" s="34"/>
      <c r="B244" s="35"/>
      <c r="C244" s="71" t="s">
        <v>1953</v>
      </c>
      <c r="D244" s="34" t="s">
        <v>740</v>
      </c>
      <c r="E244" s="116" t="s">
        <v>2437</v>
      </c>
      <c r="F244" s="112">
        <v>50880</v>
      </c>
      <c r="G244" s="34"/>
      <c r="H244" s="34"/>
      <c r="I244" s="34"/>
      <c r="J244" s="779"/>
    </row>
    <row r="245" spans="1:10" s="780" customFormat="1" ht="23.25" x14ac:dyDescent="0.5">
      <c r="A245" s="34"/>
      <c r="B245" s="35"/>
      <c r="C245" s="71" t="s">
        <v>201</v>
      </c>
      <c r="D245" s="34" t="s">
        <v>200</v>
      </c>
      <c r="E245" s="116" t="s">
        <v>1974</v>
      </c>
      <c r="F245" s="112">
        <v>8000</v>
      </c>
      <c r="G245" s="34"/>
      <c r="H245" s="34"/>
      <c r="I245" s="34"/>
      <c r="J245" s="779"/>
    </row>
    <row r="246" spans="1:10" s="780" customFormat="1" ht="23.25" x14ac:dyDescent="0.5">
      <c r="A246" s="34"/>
      <c r="B246" s="35"/>
      <c r="C246" s="71"/>
      <c r="D246" s="34"/>
      <c r="E246" s="116"/>
      <c r="F246" s="112"/>
      <c r="G246" s="34"/>
      <c r="H246" s="34"/>
      <c r="I246" s="34"/>
      <c r="J246" s="779"/>
    </row>
    <row r="247" spans="1:10" s="10" customFormat="1" ht="23.25" x14ac:dyDescent="0.5">
      <c r="A247" s="7"/>
      <c r="B247" s="35" t="s">
        <v>2611</v>
      </c>
      <c r="C247" s="28" t="s">
        <v>705</v>
      </c>
      <c r="D247" s="7" t="s">
        <v>5</v>
      </c>
      <c r="E247" s="75" t="s">
        <v>1981</v>
      </c>
      <c r="F247" s="108">
        <v>7970</v>
      </c>
      <c r="G247" s="7"/>
      <c r="H247" s="7"/>
      <c r="I247" s="7"/>
      <c r="J247" s="50"/>
    </row>
    <row r="248" spans="1:10" s="10" customFormat="1" ht="23.25" x14ac:dyDescent="0.5">
      <c r="A248" s="7"/>
      <c r="B248" s="35"/>
      <c r="C248" s="28" t="s">
        <v>197</v>
      </c>
      <c r="D248" s="7" t="s">
        <v>206</v>
      </c>
      <c r="E248" s="75" t="s">
        <v>1983</v>
      </c>
      <c r="F248" s="108">
        <v>47400</v>
      </c>
      <c r="G248" s="7"/>
      <c r="H248" s="7"/>
      <c r="I248" s="7"/>
      <c r="J248" s="50"/>
    </row>
    <row r="249" spans="1:10" s="10" customFormat="1" ht="23.25" x14ac:dyDescent="0.5">
      <c r="A249" s="7"/>
      <c r="B249" s="35"/>
      <c r="C249" s="28" t="s">
        <v>197</v>
      </c>
      <c r="D249" s="7" t="s">
        <v>206</v>
      </c>
      <c r="E249" s="75" t="s">
        <v>1984</v>
      </c>
      <c r="F249" s="108">
        <v>80400</v>
      </c>
      <c r="G249" s="7"/>
      <c r="H249" s="7"/>
      <c r="I249" s="7"/>
      <c r="J249" s="50"/>
    </row>
    <row r="250" spans="1:10" s="10" customFormat="1" ht="23.25" x14ac:dyDescent="0.5">
      <c r="A250" s="7"/>
      <c r="B250" s="35"/>
      <c r="C250" s="28" t="s">
        <v>209</v>
      </c>
      <c r="D250" s="7" t="s">
        <v>210</v>
      </c>
      <c r="E250" s="75" t="s">
        <v>1985</v>
      </c>
      <c r="F250" s="108">
        <v>5416</v>
      </c>
      <c r="G250" s="7"/>
      <c r="H250" s="7"/>
      <c r="I250" s="7"/>
      <c r="J250" s="50"/>
    </row>
    <row r="251" spans="1:10" s="10" customFormat="1" ht="23.25" x14ac:dyDescent="0.5">
      <c r="A251" s="7"/>
      <c r="B251" s="35"/>
      <c r="C251" s="28" t="s">
        <v>705</v>
      </c>
      <c r="D251" s="7" t="s">
        <v>5</v>
      </c>
      <c r="E251" s="75" t="s">
        <v>1986</v>
      </c>
      <c r="F251" s="108">
        <v>2730</v>
      </c>
      <c r="G251" s="7"/>
      <c r="H251" s="7"/>
      <c r="I251" s="7"/>
      <c r="J251" s="50"/>
    </row>
    <row r="252" spans="1:10" s="10" customFormat="1" ht="23.25" x14ac:dyDescent="0.5">
      <c r="A252" s="7"/>
      <c r="B252" s="35"/>
      <c r="C252" s="28" t="s">
        <v>191</v>
      </c>
      <c r="D252" s="7" t="s">
        <v>45</v>
      </c>
      <c r="E252" s="75" t="s">
        <v>1987</v>
      </c>
      <c r="F252" s="108">
        <v>2996</v>
      </c>
      <c r="G252" s="7"/>
      <c r="H252" s="7"/>
      <c r="I252" s="7"/>
      <c r="J252" s="50"/>
    </row>
    <row r="253" spans="1:10" s="10" customFormat="1" ht="23.25" x14ac:dyDescent="0.5">
      <c r="A253" s="7"/>
      <c r="B253" s="35">
        <v>243266</v>
      </c>
      <c r="C253" s="28" t="s">
        <v>199</v>
      </c>
      <c r="D253" s="7" t="s">
        <v>194</v>
      </c>
      <c r="E253" s="75"/>
      <c r="F253" s="108">
        <v>4200</v>
      </c>
      <c r="G253" s="7"/>
      <c r="H253" s="7"/>
      <c r="I253" s="7"/>
      <c r="J253" s="50"/>
    </row>
    <row r="254" spans="1:10" s="10" customFormat="1" ht="23.25" x14ac:dyDescent="0.5">
      <c r="A254" s="7"/>
      <c r="B254" s="35" t="s">
        <v>2606</v>
      </c>
      <c r="C254" s="28" t="s">
        <v>705</v>
      </c>
      <c r="D254" s="7" t="s">
        <v>2607</v>
      </c>
      <c r="E254" s="75" t="s">
        <v>2241</v>
      </c>
      <c r="F254" s="108">
        <v>34389.949999999997</v>
      </c>
      <c r="G254" s="7"/>
      <c r="H254" s="7"/>
      <c r="I254" s="7"/>
      <c r="J254" s="50"/>
    </row>
    <row r="255" spans="1:10" s="10" customFormat="1" ht="23.25" x14ac:dyDescent="0.5">
      <c r="A255" s="7"/>
      <c r="B255" s="35" t="s">
        <v>11</v>
      </c>
      <c r="C255" s="28" t="s">
        <v>205</v>
      </c>
      <c r="D255" s="7" t="s">
        <v>206</v>
      </c>
      <c r="E255" s="75" t="s">
        <v>1989</v>
      </c>
      <c r="F255" s="108">
        <v>23300</v>
      </c>
      <c r="G255" s="7"/>
      <c r="H255" s="7"/>
      <c r="I255" s="7"/>
      <c r="J255" s="50"/>
    </row>
    <row r="256" spans="1:10" s="10" customFormat="1" ht="23.25" x14ac:dyDescent="0.5">
      <c r="A256" s="7"/>
      <c r="B256" s="35" t="s">
        <v>11</v>
      </c>
      <c r="C256" s="28" t="s">
        <v>352</v>
      </c>
      <c r="D256" s="7" t="s">
        <v>353</v>
      </c>
      <c r="E256" s="75" t="s">
        <v>2056</v>
      </c>
      <c r="F256" s="108">
        <v>3531</v>
      </c>
      <c r="G256" s="7"/>
      <c r="H256" s="7"/>
      <c r="I256" s="7"/>
      <c r="J256" s="50"/>
    </row>
    <row r="257" spans="1:10" s="10" customFormat="1" ht="23.25" x14ac:dyDescent="0.5">
      <c r="A257" s="7"/>
      <c r="B257" s="35" t="s">
        <v>11</v>
      </c>
      <c r="C257" s="28" t="s">
        <v>207</v>
      </c>
      <c r="D257" s="7" t="s">
        <v>22</v>
      </c>
      <c r="E257" s="75" t="s">
        <v>2057</v>
      </c>
      <c r="F257" s="108">
        <v>10842.2</v>
      </c>
      <c r="G257" s="7"/>
      <c r="H257" s="7"/>
      <c r="I257" s="7"/>
      <c r="J257" s="50"/>
    </row>
    <row r="258" spans="1:10" s="10" customFormat="1" ht="23.25" x14ac:dyDescent="0.5">
      <c r="A258" s="7"/>
      <c r="B258" s="35">
        <v>243283</v>
      </c>
      <c r="C258" s="28" t="s">
        <v>203</v>
      </c>
      <c r="D258" s="7" t="s">
        <v>165</v>
      </c>
      <c r="E258" s="75" t="s">
        <v>2233</v>
      </c>
      <c r="F258" s="108">
        <v>3494</v>
      </c>
      <c r="G258" s="7"/>
      <c r="H258" s="7"/>
      <c r="I258" s="7"/>
      <c r="J258" s="50"/>
    </row>
    <row r="259" spans="1:10" s="10" customFormat="1" ht="23.25" x14ac:dyDescent="0.5">
      <c r="A259" s="7"/>
      <c r="B259" s="35" t="s">
        <v>11</v>
      </c>
      <c r="C259" s="28" t="s">
        <v>211</v>
      </c>
      <c r="D259" s="7" t="s">
        <v>194</v>
      </c>
      <c r="E259" s="75" t="s">
        <v>2215</v>
      </c>
      <c r="F259" s="108">
        <v>52000</v>
      </c>
      <c r="G259" s="7"/>
      <c r="H259" s="7"/>
      <c r="I259" s="7"/>
      <c r="J259" s="50"/>
    </row>
    <row r="260" spans="1:10" s="10" customFormat="1" ht="23.25" x14ac:dyDescent="0.5">
      <c r="A260" s="7"/>
      <c r="B260" s="35">
        <v>243265</v>
      </c>
      <c r="C260" s="28" t="s">
        <v>205</v>
      </c>
      <c r="D260" s="7" t="s">
        <v>206</v>
      </c>
      <c r="E260" s="75" t="s">
        <v>2608</v>
      </c>
      <c r="F260" s="108">
        <v>16800</v>
      </c>
      <c r="G260" s="7"/>
      <c r="H260" s="7"/>
      <c r="I260" s="7"/>
      <c r="J260" s="50"/>
    </row>
    <row r="261" spans="1:10" s="10" customFormat="1" ht="23.25" x14ac:dyDescent="0.5">
      <c r="A261" s="7">
        <v>138</v>
      </c>
      <c r="B261" s="35">
        <v>243283</v>
      </c>
      <c r="C261" s="28" t="s">
        <v>705</v>
      </c>
      <c r="D261" s="7" t="s">
        <v>194</v>
      </c>
      <c r="E261" s="75" t="s">
        <v>1969</v>
      </c>
      <c r="F261" s="108">
        <v>2141.5</v>
      </c>
      <c r="G261" s="7"/>
      <c r="H261" s="7"/>
      <c r="I261" s="7"/>
      <c r="J261" s="50"/>
    </row>
    <row r="262" spans="1:10" s="10" customFormat="1" ht="23.25" x14ac:dyDescent="0.5">
      <c r="A262" s="7">
        <v>139</v>
      </c>
      <c r="B262" s="35" t="s">
        <v>11</v>
      </c>
      <c r="C262" s="28" t="s">
        <v>199</v>
      </c>
      <c r="D262" s="7" t="s">
        <v>194</v>
      </c>
      <c r="E262" s="75" t="s">
        <v>1970</v>
      </c>
      <c r="F262" s="108">
        <v>42340</v>
      </c>
      <c r="G262" s="7"/>
      <c r="H262" s="7"/>
      <c r="I262" s="7"/>
      <c r="J262" s="50"/>
    </row>
    <row r="263" spans="1:10" s="10" customFormat="1" ht="23.25" x14ac:dyDescent="0.5">
      <c r="A263" s="7">
        <v>140</v>
      </c>
      <c r="B263" s="35" t="s">
        <v>11</v>
      </c>
      <c r="C263" s="28" t="s">
        <v>1953</v>
      </c>
      <c r="D263" s="65" t="s">
        <v>1971</v>
      </c>
      <c r="E263" s="75" t="s">
        <v>1972</v>
      </c>
      <c r="F263" s="108">
        <v>50940</v>
      </c>
      <c r="G263" s="7"/>
      <c r="H263" s="7"/>
      <c r="I263" s="7"/>
      <c r="J263" s="50"/>
    </row>
    <row r="264" spans="1:10" s="10" customFormat="1" ht="23.25" x14ac:dyDescent="0.5">
      <c r="A264" s="7">
        <v>141</v>
      </c>
      <c r="B264" s="35" t="s">
        <v>11</v>
      </c>
      <c r="C264" s="28" t="s">
        <v>1953</v>
      </c>
      <c r="D264" s="106" t="s">
        <v>740</v>
      </c>
      <c r="E264" s="75" t="s">
        <v>1973</v>
      </c>
      <c r="F264" s="108">
        <v>50880</v>
      </c>
      <c r="G264" s="7"/>
      <c r="H264" s="7"/>
      <c r="I264" s="7"/>
      <c r="J264" s="50"/>
    </row>
    <row r="265" spans="1:10" s="10" customFormat="1" ht="23.25" x14ac:dyDescent="0.5">
      <c r="A265" s="7">
        <v>142</v>
      </c>
      <c r="B265" s="35" t="s">
        <v>11</v>
      </c>
      <c r="C265" s="28" t="s">
        <v>201</v>
      </c>
      <c r="D265" s="7" t="s">
        <v>200</v>
      </c>
      <c r="E265" s="75" t="s">
        <v>1974</v>
      </c>
      <c r="F265" s="108">
        <v>8000</v>
      </c>
      <c r="G265" s="7"/>
      <c r="H265" s="7"/>
      <c r="I265" s="7"/>
      <c r="J265" s="50"/>
    </row>
    <row r="266" spans="1:10" s="10" customFormat="1" ht="23.25" x14ac:dyDescent="0.5">
      <c r="A266" s="7">
        <v>143</v>
      </c>
      <c r="B266" s="35" t="s">
        <v>11</v>
      </c>
      <c r="C266" s="28" t="s">
        <v>199</v>
      </c>
      <c r="D266" s="7" t="s">
        <v>194</v>
      </c>
      <c r="E266" s="75"/>
      <c r="F266" s="108">
        <v>4200</v>
      </c>
      <c r="G266" s="7"/>
      <c r="H266" s="7"/>
      <c r="I266" s="7"/>
      <c r="J266" s="50"/>
    </row>
    <row r="267" spans="1:10" s="10" customFormat="1" ht="23.25" x14ac:dyDescent="0.5">
      <c r="A267" s="7">
        <v>144</v>
      </c>
      <c r="B267" s="35" t="s">
        <v>11</v>
      </c>
      <c r="C267" s="28" t="s">
        <v>705</v>
      </c>
      <c r="D267" s="7" t="s">
        <v>5</v>
      </c>
      <c r="E267" s="75" t="s">
        <v>1981</v>
      </c>
      <c r="F267" s="108">
        <v>7970</v>
      </c>
      <c r="G267" s="7"/>
      <c r="H267" s="7"/>
      <c r="I267" s="7"/>
      <c r="J267" s="50"/>
    </row>
    <row r="268" spans="1:10" s="10" customFormat="1" ht="23.25" x14ac:dyDescent="0.5">
      <c r="A268" s="7">
        <v>145</v>
      </c>
      <c r="B268" s="35" t="s">
        <v>11</v>
      </c>
      <c r="C268" s="28" t="s">
        <v>197</v>
      </c>
      <c r="D268" s="7" t="s">
        <v>1982</v>
      </c>
      <c r="E268" s="75" t="s">
        <v>1983</v>
      </c>
      <c r="F268" s="108">
        <v>47400</v>
      </c>
      <c r="G268" s="7"/>
      <c r="H268" s="7"/>
      <c r="I268" s="7"/>
      <c r="J268" s="50"/>
    </row>
    <row r="269" spans="1:10" s="10" customFormat="1" ht="23.25" x14ac:dyDescent="0.5">
      <c r="A269" s="7">
        <v>146</v>
      </c>
      <c r="B269" s="35" t="s">
        <v>11</v>
      </c>
      <c r="C269" s="28" t="s">
        <v>197</v>
      </c>
      <c r="D269" s="7" t="s">
        <v>1982</v>
      </c>
      <c r="E269" s="75" t="s">
        <v>1984</v>
      </c>
      <c r="F269" s="108">
        <v>80400</v>
      </c>
      <c r="G269" s="7"/>
      <c r="H269" s="7"/>
      <c r="I269" s="7"/>
      <c r="J269" s="50"/>
    </row>
    <row r="270" spans="1:10" s="10" customFormat="1" ht="23.25" x14ac:dyDescent="0.5">
      <c r="A270" s="7">
        <v>147</v>
      </c>
      <c r="B270" s="35" t="s">
        <v>11</v>
      </c>
      <c r="C270" s="28" t="s">
        <v>209</v>
      </c>
      <c r="D270" s="7" t="s">
        <v>210</v>
      </c>
      <c r="E270" s="75" t="s">
        <v>1985</v>
      </c>
      <c r="F270" s="108">
        <v>5416</v>
      </c>
      <c r="G270" s="7"/>
      <c r="H270" s="7"/>
      <c r="I270" s="7"/>
      <c r="J270" s="50"/>
    </row>
    <row r="271" spans="1:10" s="10" customFormat="1" ht="23.25" x14ac:dyDescent="0.5">
      <c r="A271" s="7">
        <v>148</v>
      </c>
      <c r="B271" s="35" t="s">
        <v>11</v>
      </c>
      <c r="C271" s="28" t="s">
        <v>705</v>
      </c>
      <c r="D271" s="7" t="s">
        <v>194</v>
      </c>
      <c r="E271" s="75" t="s">
        <v>1986</v>
      </c>
      <c r="F271" s="108">
        <v>2730</v>
      </c>
      <c r="G271" s="7"/>
      <c r="H271" s="7"/>
      <c r="I271" s="7"/>
      <c r="J271" s="50"/>
    </row>
    <row r="272" spans="1:10" s="10" customFormat="1" ht="23.25" x14ac:dyDescent="0.5">
      <c r="A272" s="7">
        <v>149</v>
      </c>
      <c r="B272" s="35" t="s">
        <v>11</v>
      </c>
      <c r="C272" s="28" t="s">
        <v>191</v>
      </c>
      <c r="D272" s="7" t="s">
        <v>45</v>
      </c>
      <c r="E272" s="75" t="s">
        <v>1987</v>
      </c>
      <c r="F272" s="108">
        <v>2996</v>
      </c>
      <c r="G272" s="7"/>
      <c r="H272" s="7"/>
      <c r="I272" s="7"/>
      <c r="J272" s="50"/>
    </row>
    <row r="273" spans="1:10" s="10" customFormat="1" ht="23.25" x14ac:dyDescent="0.5">
      <c r="A273" s="7"/>
      <c r="B273" s="35">
        <v>243285</v>
      </c>
      <c r="C273" s="28" t="s">
        <v>1097</v>
      </c>
      <c r="D273" s="7" t="s">
        <v>165</v>
      </c>
      <c r="E273" s="75" t="s">
        <v>2609</v>
      </c>
      <c r="F273" s="108">
        <v>1550</v>
      </c>
      <c r="G273" s="7"/>
      <c r="H273" s="7"/>
      <c r="I273" s="7"/>
      <c r="J273" s="50"/>
    </row>
    <row r="274" spans="1:10" s="10" customFormat="1" ht="23.25" x14ac:dyDescent="0.5">
      <c r="A274" s="7"/>
      <c r="B274" s="35"/>
      <c r="C274" s="28" t="s">
        <v>1097</v>
      </c>
      <c r="D274" s="7" t="s">
        <v>165</v>
      </c>
      <c r="E274" s="75" t="s">
        <v>1959</v>
      </c>
      <c r="F274" s="108">
        <v>23400</v>
      </c>
      <c r="G274" s="7"/>
      <c r="H274" s="7"/>
      <c r="I274" s="7"/>
      <c r="J274" s="50"/>
    </row>
    <row r="275" spans="1:10" s="10" customFormat="1" ht="23.25" x14ac:dyDescent="0.5">
      <c r="A275" s="7"/>
      <c r="B275" s="35"/>
      <c r="C275" s="28" t="s">
        <v>713</v>
      </c>
      <c r="D275" s="7" t="s">
        <v>165</v>
      </c>
      <c r="E275" s="75" t="s">
        <v>1959</v>
      </c>
      <c r="F275" s="108">
        <v>2520</v>
      </c>
      <c r="G275" s="7"/>
      <c r="H275" s="7"/>
      <c r="I275" s="7"/>
      <c r="J275" s="50"/>
    </row>
    <row r="276" spans="1:10" s="10" customFormat="1" ht="23.25" x14ac:dyDescent="0.5">
      <c r="A276" s="7"/>
      <c r="B276" s="35"/>
      <c r="C276" s="28" t="s">
        <v>341</v>
      </c>
      <c r="D276" s="7" t="s">
        <v>165</v>
      </c>
      <c r="E276" s="75" t="s">
        <v>2600</v>
      </c>
      <c r="F276" s="108">
        <v>19558</v>
      </c>
      <c r="G276" s="7"/>
      <c r="H276" s="7"/>
      <c r="I276" s="7"/>
      <c r="J276" s="50"/>
    </row>
    <row r="277" spans="1:10" s="10" customFormat="1" ht="23.25" x14ac:dyDescent="0.5">
      <c r="A277" s="7"/>
      <c r="B277" s="35"/>
      <c r="C277" s="28" t="s">
        <v>340</v>
      </c>
      <c r="D277" s="7" t="s">
        <v>165</v>
      </c>
      <c r="E277" s="75" t="s">
        <v>2600</v>
      </c>
      <c r="F277" s="108">
        <v>14515</v>
      </c>
      <c r="G277" s="7"/>
      <c r="H277" s="7"/>
      <c r="I277" s="7"/>
      <c r="J277" s="50"/>
    </row>
    <row r="278" spans="1:10" s="10" customFormat="1" ht="23.25" x14ac:dyDescent="0.5">
      <c r="A278" s="7"/>
      <c r="B278" s="35"/>
      <c r="C278" s="28" t="s">
        <v>211</v>
      </c>
      <c r="D278" s="7" t="s">
        <v>165</v>
      </c>
      <c r="E278" s="75" t="s">
        <v>2214</v>
      </c>
      <c r="F278" s="108">
        <v>15000</v>
      </c>
      <c r="G278" s="7"/>
      <c r="H278" s="7"/>
      <c r="I278" s="7"/>
      <c r="J278" s="50"/>
    </row>
    <row r="279" spans="1:10" s="10" customFormat="1" ht="23.25" x14ac:dyDescent="0.5">
      <c r="A279" s="7"/>
      <c r="B279" s="35"/>
      <c r="C279" s="28" t="s">
        <v>730</v>
      </c>
      <c r="D279" s="7" t="s">
        <v>200</v>
      </c>
      <c r="E279" s="75" t="s">
        <v>2610</v>
      </c>
      <c r="F279" s="108">
        <v>59500</v>
      </c>
      <c r="G279" s="7"/>
      <c r="H279" s="7"/>
      <c r="I279" s="7"/>
      <c r="J279" s="50"/>
    </row>
    <row r="280" spans="1:10" s="10" customFormat="1" ht="23.25" x14ac:dyDescent="0.5">
      <c r="A280" s="7"/>
      <c r="B280" s="35"/>
      <c r="C280" s="28" t="s">
        <v>201</v>
      </c>
      <c r="D280" s="7" t="s">
        <v>200</v>
      </c>
      <c r="E280" s="75" t="s">
        <v>2237</v>
      </c>
      <c r="F280" s="108">
        <v>53307.5</v>
      </c>
      <c r="G280" s="7"/>
      <c r="H280" s="7"/>
      <c r="I280" s="7"/>
      <c r="J280" s="50"/>
    </row>
    <row r="281" spans="1:10" s="10" customFormat="1" ht="23.25" x14ac:dyDescent="0.5">
      <c r="A281" s="7"/>
      <c r="B281" s="35" t="s">
        <v>2601</v>
      </c>
      <c r="C281" s="28" t="s">
        <v>214</v>
      </c>
      <c r="D281" s="7" t="s">
        <v>5</v>
      </c>
      <c r="E281" s="75" t="s">
        <v>2245</v>
      </c>
      <c r="F281" s="108">
        <v>33000</v>
      </c>
      <c r="G281" s="7"/>
      <c r="H281" s="7"/>
      <c r="I281" s="7"/>
      <c r="J281" s="50"/>
    </row>
    <row r="282" spans="1:10" s="10" customFormat="1" ht="23.25" x14ac:dyDescent="0.5">
      <c r="A282" s="7"/>
      <c r="B282" s="35"/>
      <c r="C282" s="28" t="s">
        <v>202</v>
      </c>
      <c r="D282" s="7" t="s">
        <v>5</v>
      </c>
      <c r="E282" s="75" t="s">
        <v>2244</v>
      </c>
      <c r="F282" s="108">
        <v>3600</v>
      </c>
      <c r="G282" s="7"/>
      <c r="H282" s="7"/>
      <c r="I282" s="7"/>
      <c r="J282" s="50"/>
    </row>
    <row r="283" spans="1:10" s="10" customFormat="1" ht="23.25" x14ac:dyDescent="0.5">
      <c r="A283" s="7"/>
      <c r="B283" s="35"/>
      <c r="C283" s="28" t="s">
        <v>1952</v>
      </c>
      <c r="D283" s="7" t="s">
        <v>1278</v>
      </c>
      <c r="E283" s="75" t="s">
        <v>2254</v>
      </c>
      <c r="F283" s="108">
        <v>4530</v>
      </c>
      <c r="G283" s="7"/>
      <c r="H283" s="7"/>
      <c r="I283" s="7"/>
      <c r="J283" s="50"/>
    </row>
    <row r="284" spans="1:10" s="10" customFormat="1" ht="23.25" x14ac:dyDescent="0.5">
      <c r="A284" s="7"/>
      <c r="B284" s="35"/>
      <c r="C284" s="28" t="s">
        <v>1952</v>
      </c>
      <c r="D284" s="7" t="s">
        <v>1278</v>
      </c>
      <c r="E284" s="75" t="s">
        <v>847</v>
      </c>
      <c r="F284" s="108">
        <v>23315</v>
      </c>
      <c r="G284" s="7"/>
      <c r="H284" s="7"/>
      <c r="I284" s="7"/>
      <c r="J284" s="50"/>
    </row>
    <row r="285" spans="1:10" s="10" customFormat="1" ht="23.25" x14ac:dyDescent="0.5">
      <c r="A285" s="7"/>
      <c r="B285" s="35"/>
      <c r="C285" s="28" t="s">
        <v>1952</v>
      </c>
      <c r="D285" s="7" t="s">
        <v>1278</v>
      </c>
      <c r="E285" s="75" t="s">
        <v>847</v>
      </c>
      <c r="F285" s="108">
        <v>16845</v>
      </c>
      <c r="G285" s="7"/>
      <c r="H285" s="7"/>
      <c r="I285" s="7"/>
      <c r="J285" s="50"/>
    </row>
    <row r="286" spans="1:10" s="10" customFormat="1" ht="23.25" x14ac:dyDescent="0.5">
      <c r="A286" s="7"/>
      <c r="B286" s="35"/>
      <c r="C286" s="28" t="s">
        <v>203</v>
      </c>
      <c r="D286" s="7" t="s">
        <v>165</v>
      </c>
      <c r="E286" s="75" t="s">
        <v>2441</v>
      </c>
      <c r="F286" s="108">
        <v>9788</v>
      </c>
      <c r="G286" s="7"/>
      <c r="H286" s="7"/>
      <c r="I286" s="7"/>
      <c r="J286" s="50"/>
    </row>
    <row r="287" spans="1:10" s="10" customFormat="1" ht="23.25" x14ac:dyDescent="0.5">
      <c r="A287" s="7"/>
      <c r="B287" s="35"/>
      <c r="C287" s="28" t="s">
        <v>341</v>
      </c>
      <c r="D287" s="7" t="s">
        <v>165</v>
      </c>
      <c r="E287" s="75" t="s">
        <v>2140</v>
      </c>
      <c r="F287" s="108">
        <v>10241</v>
      </c>
      <c r="G287" s="7"/>
      <c r="H287" s="7"/>
      <c r="I287" s="7"/>
      <c r="J287" s="50"/>
    </row>
    <row r="288" spans="1:10" s="10" customFormat="1" ht="23.25" x14ac:dyDescent="0.5">
      <c r="A288" s="7"/>
      <c r="B288" s="35"/>
      <c r="C288" s="28" t="s">
        <v>713</v>
      </c>
      <c r="D288" s="7" t="s">
        <v>165</v>
      </c>
      <c r="E288" s="75" t="s">
        <v>2600</v>
      </c>
      <c r="F288" s="108">
        <v>2880</v>
      </c>
      <c r="G288" s="7"/>
      <c r="H288" s="7"/>
      <c r="I288" s="7"/>
      <c r="J288" s="50"/>
    </row>
    <row r="289" spans="1:10" s="10" customFormat="1" ht="23.25" x14ac:dyDescent="0.5">
      <c r="A289" s="7"/>
      <c r="B289" s="35"/>
      <c r="C289" s="28" t="s">
        <v>340</v>
      </c>
      <c r="D289" s="7" t="s">
        <v>165</v>
      </c>
      <c r="E289" s="75" t="s">
        <v>2140</v>
      </c>
      <c r="F289" s="108">
        <v>8125</v>
      </c>
      <c r="G289" s="7"/>
      <c r="H289" s="7"/>
      <c r="I289" s="7"/>
      <c r="J289" s="50"/>
    </row>
    <row r="290" spans="1:10" s="10" customFormat="1" ht="23.25" x14ac:dyDescent="0.5">
      <c r="A290" s="7"/>
      <c r="B290" s="35"/>
      <c r="C290" s="28" t="s">
        <v>991</v>
      </c>
      <c r="D290" s="7" t="s">
        <v>992</v>
      </c>
      <c r="E290" s="75" t="s">
        <v>2251</v>
      </c>
      <c r="F290" s="108">
        <v>10010</v>
      </c>
      <c r="G290" s="7"/>
      <c r="H290" s="7"/>
      <c r="I290" s="7"/>
      <c r="J290" s="50"/>
    </row>
    <row r="291" spans="1:10" s="10" customFormat="1" ht="23.25" x14ac:dyDescent="0.5">
      <c r="A291" s="7"/>
      <c r="B291" s="35"/>
      <c r="C291" s="28" t="s">
        <v>991</v>
      </c>
      <c r="D291" s="7" t="s">
        <v>992</v>
      </c>
      <c r="E291" s="75" t="s">
        <v>2252</v>
      </c>
      <c r="F291" s="108">
        <v>15690</v>
      </c>
      <c r="G291" s="7"/>
      <c r="H291" s="7"/>
      <c r="I291" s="7"/>
      <c r="J291" s="50"/>
    </row>
    <row r="292" spans="1:10" s="10" customFormat="1" ht="23.25" x14ac:dyDescent="0.5">
      <c r="A292" s="7"/>
      <c r="B292" s="35"/>
      <c r="C292" s="28" t="s">
        <v>732</v>
      </c>
      <c r="D292" s="7" t="s">
        <v>992</v>
      </c>
      <c r="E292" s="75" t="s">
        <v>2253</v>
      </c>
      <c r="F292" s="108">
        <v>20945</v>
      </c>
      <c r="G292" s="7"/>
      <c r="H292" s="7"/>
      <c r="I292" s="7"/>
      <c r="J292" s="50"/>
    </row>
    <row r="293" spans="1:10" s="10" customFormat="1" ht="23.25" x14ac:dyDescent="0.5">
      <c r="A293" s="7"/>
      <c r="B293" s="35"/>
      <c r="C293" s="28" t="s">
        <v>205</v>
      </c>
      <c r="D293" s="7" t="s">
        <v>206</v>
      </c>
      <c r="E293" s="75" t="s">
        <v>2208</v>
      </c>
      <c r="F293" s="108">
        <v>79650</v>
      </c>
      <c r="G293" s="7"/>
      <c r="H293" s="7"/>
      <c r="I293" s="7"/>
      <c r="J293" s="50"/>
    </row>
    <row r="294" spans="1:10" s="10" customFormat="1" ht="23.25" x14ac:dyDescent="0.5">
      <c r="A294" s="7"/>
      <c r="B294" s="35"/>
      <c r="C294" s="28" t="s">
        <v>197</v>
      </c>
      <c r="D294" s="7" t="s">
        <v>206</v>
      </c>
      <c r="E294" s="75" t="s">
        <v>2210</v>
      </c>
      <c r="F294" s="108">
        <v>60200</v>
      </c>
      <c r="G294" s="7"/>
      <c r="H294" s="7"/>
      <c r="I294" s="7"/>
      <c r="J294" s="50"/>
    </row>
    <row r="295" spans="1:10" s="10" customFormat="1" ht="23.25" x14ac:dyDescent="0.5">
      <c r="A295" s="7"/>
      <c r="B295" s="35"/>
      <c r="C295" s="28" t="s">
        <v>212</v>
      </c>
      <c r="D295" s="7" t="s">
        <v>194</v>
      </c>
      <c r="E295" s="75" t="s">
        <v>2250</v>
      </c>
      <c r="F295" s="108">
        <v>48092</v>
      </c>
      <c r="G295" s="7"/>
      <c r="H295" s="7"/>
      <c r="I295" s="7"/>
      <c r="J295" s="50"/>
    </row>
    <row r="296" spans="1:10" s="10" customFormat="1" ht="23.25" x14ac:dyDescent="0.5">
      <c r="A296" s="7"/>
      <c r="B296" s="35"/>
      <c r="C296" s="28" t="s">
        <v>199</v>
      </c>
      <c r="D296" s="7" t="s">
        <v>194</v>
      </c>
      <c r="E296" s="75" t="s">
        <v>2248</v>
      </c>
      <c r="F296" s="108">
        <v>8400</v>
      </c>
      <c r="G296" s="7"/>
      <c r="H296" s="7"/>
      <c r="I296" s="7"/>
      <c r="J296" s="50"/>
    </row>
    <row r="297" spans="1:10" s="10" customFormat="1" ht="23.25" x14ac:dyDescent="0.5">
      <c r="A297" s="7"/>
      <c r="B297" s="35"/>
      <c r="C297" s="28" t="s">
        <v>349</v>
      </c>
      <c r="D297" s="7" t="s">
        <v>194</v>
      </c>
      <c r="E297" s="75" t="s">
        <v>2249</v>
      </c>
      <c r="F297" s="108">
        <v>11400</v>
      </c>
      <c r="G297" s="7"/>
      <c r="H297" s="7"/>
      <c r="I297" s="7"/>
      <c r="J297" s="50"/>
    </row>
    <row r="298" spans="1:10" s="10" customFormat="1" ht="23.25" x14ac:dyDescent="0.5">
      <c r="A298" s="7"/>
      <c r="B298" s="35"/>
      <c r="C298" s="28" t="s">
        <v>202</v>
      </c>
      <c r="D298" s="7" t="s">
        <v>200</v>
      </c>
      <c r="E298" s="75" t="s">
        <v>2246</v>
      </c>
      <c r="F298" s="108">
        <v>42000</v>
      </c>
      <c r="G298" s="7"/>
      <c r="H298" s="7"/>
      <c r="I298" s="7"/>
      <c r="J298" s="50"/>
    </row>
    <row r="299" spans="1:10" s="10" customFormat="1" ht="23.25" x14ac:dyDescent="0.5">
      <c r="A299" s="7"/>
      <c r="B299" s="35"/>
      <c r="C299" s="28" t="s">
        <v>201</v>
      </c>
      <c r="D299" s="7" t="s">
        <v>200</v>
      </c>
      <c r="E299" s="75" t="s">
        <v>2247</v>
      </c>
      <c r="F299" s="108">
        <v>5750</v>
      </c>
      <c r="G299" s="7"/>
      <c r="H299" s="7"/>
      <c r="I299" s="7"/>
      <c r="J299" s="50"/>
    </row>
    <row r="300" spans="1:10" s="10" customFormat="1" ht="23.25" x14ac:dyDescent="0.5">
      <c r="A300" s="7"/>
      <c r="B300" s="35" t="s">
        <v>2602</v>
      </c>
      <c r="C300" s="775" t="s">
        <v>2603</v>
      </c>
      <c r="D300" s="776" t="s">
        <v>206</v>
      </c>
      <c r="E300" s="777"/>
      <c r="F300" s="778">
        <v>600</v>
      </c>
      <c r="G300" s="776"/>
      <c r="H300" s="776"/>
      <c r="I300" s="776" t="s">
        <v>2605</v>
      </c>
      <c r="J300" s="50"/>
    </row>
    <row r="301" spans="1:10" s="10" customFormat="1" ht="23.25" x14ac:dyDescent="0.5">
      <c r="A301" s="7"/>
      <c r="B301" s="35"/>
      <c r="C301" s="775" t="s">
        <v>2604</v>
      </c>
      <c r="D301" s="776" t="s">
        <v>206</v>
      </c>
      <c r="E301" s="777"/>
      <c r="F301" s="778">
        <v>1300</v>
      </c>
      <c r="G301" s="776"/>
      <c r="H301" s="776"/>
      <c r="I301" s="776" t="s">
        <v>2605</v>
      </c>
      <c r="J301" s="50"/>
    </row>
    <row r="302" spans="1:10" s="10" customFormat="1" ht="23.25" x14ac:dyDescent="0.5">
      <c r="A302" s="7"/>
      <c r="B302" s="35" t="s">
        <v>2595</v>
      </c>
      <c r="C302" s="28" t="s">
        <v>202</v>
      </c>
      <c r="D302" s="7" t="s">
        <v>5</v>
      </c>
      <c r="E302" s="75" t="s">
        <v>2243</v>
      </c>
      <c r="F302" s="108">
        <v>2650</v>
      </c>
      <c r="G302" s="7"/>
      <c r="H302" s="7"/>
      <c r="I302" s="7"/>
      <c r="J302" s="50"/>
    </row>
    <row r="303" spans="1:10" s="10" customFormat="1" ht="23.25" x14ac:dyDescent="0.5">
      <c r="A303" s="7"/>
      <c r="B303" s="35"/>
      <c r="C303" s="28" t="s">
        <v>203</v>
      </c>
      <c r="D303" s="7" t="s">
        <v>165</v>
      </c>
      <c r="E303" s="75" t="s">
        <v>2440</v>
      </c>
      <c r="F303" s="108">
        <v>6914</v>
      </c>
      <c r="G303" s="7"/>
      <c r="H303" s="7"/>
      <c r="I303" s="7"/>
      <c r="J303" s="50"/>
    </row>
    <row r="304" spans="1:10" s="10" customFormat="1" ht="23.25" x14ac:dyDescent="0.5">
      <c r="A304" s="7"/>
      <c r="B304" s="35"/>
      <c r="C304" s="28" t="s">
        <v>341</v>
      </c>
      <c r="D304" s="7" t="s">
        <v>165</v>
      </c>
      <c r="E304" s="75" t="s">
        <v>2596</v>
      </c>
      <c r="F304" s="108">
        <v>14595</v>
      </c>
      <c r="G304" s="7"/>
      <c r="H304" s="7"/>
      <c r="I304" s="7"/>
      <c r="J304" s="50"/>
    </row>
    <row r="305" spans="1:10" s="10" customFormat="1" ht="23.25" x14ac:dyDescent="0.5">
      <c r="A305" s="7"/>
      <c r="B305" s="35"/>
      <c r="C305" s="28" t="s">
        <v>713</v>
      </c>
      <c r="D305" s="7" t="s">
        <v>165</v>
      </c>
      <c r="E305" s="75" t="s">
        <v>2139</v>
      </c>
      <c r="F305" s="108">
        <v>2190</v>
      </c>
      <c r="G305" s="7"/>
      <c r="H305" s="7"/>
      <c r="I305" s="7"/>
      <c r="J305" s="50"/>
    </row>
    <row r="306" spans="1:10" s="10" customFormat="1" ht="23.25" x14ac:dyDescent="0.5">
      <c r="A306" s="7"/>
      <c r="B306" s="35"/>
      <c r="C306" s="28" t="s">
        <v>340</v>
      </c>
      <c r="D306" s="7" t="s">
        <v>165</v>
      </c>
      <c r="E306" s="75" t="s">
        <v>2596</v>
      </c>
      <c r="F306" s="108">
        <v>7940</v>
      </c>
      <c r="G306" s="7"/>
      <c r="H306" s="7"/>
      <c r="I306" s="7"/>
      <c r="J306" s="50"/>
    </row>
    <row r="307" spans="1:10" s="10" customFormat="1" ht="23.25" x14ac:dyDescent="0.5">
      <c r="A307" s="7"/>
      <c r="B307" s="35"/>
      <c r="C307" s="28" t="s">
        <v>2582</v>
      </c>
      <c r="D307" s="7" t="s">
        <v>165</v>
      </c>
      <c r="E307" s="75" t="s">
        <v>2234</v>
      </c>
      <c r="F307" s="108">
        <v>5545</v>
      </c>
      <c r="G307" s="7"/>
      <c r="H307" s="7"/>
      <c r="I307" s="7"/>
      <c r="J307" s="50"/>
    </row>
    <row r="308" spans="1:10" s="10" customFormat="1" ht="23.25" x14ac:dyDescent="0.5">
      <c r="A308" s="7"/>
      <c r="B308" s="35"/>
      <c r="C308" s="28" t="s">
        <v>197</v>
      </c>
      <c r="D308" s="7" t="s">
        <v>1982</v>
      </c>
      <c r="E308" s="75" t="s">
        <v>2597</v>
      </c>
      <c r="F308" s="108">
        <v>81900</v>
      </c>
      <c r="G308" s="7"/>
      <c r="H308" s="7"/>
      <c r="I308" s="7"/>
      <c r="J308" s="50"/>
    </row>
    <row r="309" spans="1:10" s="10" customFormat="1" ht="23.25" x14ac:dyDescent="0.5">
      <c r="A309" s="7"/>
      <c r="B309" s="35"/>
      <c r="C309" s="28" t="s">
        <v>2598</v>
      </c>
      <c r="D309" s="7" t="s">
        <v>194</v>
      </c>
      <c r="E309" s="75" t="s">
        <v>2599</v>
      </c>
      <c r="F309" s="108">
        <v>31400</v>
      </c>
      <c r="G309" s="7"/>
      <c r="H309" s="7"/>
      <c r="I309" s="7"/>
      <c r="J309" s="50"/>
    </row>
    <row r="310" spans="1:10" s="10" customFormat="1" ht="23.25" x14ac:dyDescent="0.5">
      <c r="A310" s="7">
        <v>150</v>
      </c>
      <c r="B310" s="35">
        <v>243300</v>
      </c>
      <c r="C310" s="28" t="s">
        <v>203</v>
      </c>
      <c r="D310" s="7" t="s">
        <v>165</v>
      </c>
      <c r="E310" s="75" t="s">
        <v>2138</v>
      </c>
      <c r="F310" s="108">
        <v>8235</v>
      </c>
      <c r="G310" s="7"/>
      <c r="H310" s="7"/>
      <c r="I310" s="7"/>
      <c r="J310" s="50"/>
    </row>
    <row r="311" spans="1:10" s="10" customFormat="1" ht="23.25" x14ac:dyDescent="0.5">
      <c r="A311" s="7">
        <v>151</v>
      </c>
      <c r="B311" s="35" t="s">
        <v>11</v>
      </c>
      <c r="C311" s="28" t="s">
        <v>341</v>
      </c>
      <c r="D311" s="7" t="s">
        <v>165</v>
      </c>
      <c r="E311" s="75" t="s">
        <v>2139</v>
      </c>
      <c r="F311" s="108">
        <v>15658</v>
      </c>
      <c r="G311" s="7"/>
      <c r="H311" s="7"/>
      <c r="I311" s="7"/>
      <c r="J311" s="50"/>
    </row>
    <row r="312" spans="1:10" s="10" customFormat="1" ht="23.25" x14ac:dyDescent="0.5">
      <c r="A312" s="7">
        <v>152</v>
      </c>
      <c r="B312" s="35" t="s">
        <v>11</v>
      </c>
      <c r="C312" s="28" t="s">
        <v>713</v>
      </c>
      <c r="D312" s="7" t="s">
        <v>165</v>
      </c>
      <c r="E312" s="75" t="s">
        <v>2140</v>
      </c>
      <c r="F312" s="108">
        <v>3535</v>
      </c>
      <c r="G312" s="7"/>
      <c r="H312" s="7"/>
      <c r="I312" s="7"/>
      <c r="J312" s="50"/>
    </row>
    <row r="313" spans="1:10" s="10" customFormat="1" ht="23.25" x14ac:dyDescent="0.5">
      <c r="A313" s="7">
        <v>153</v>
      </c>
      <c r="B313" s="35" t="s">
        <v>11</v>
      </c>
      <c r="C313" s="28" t="s">
        <v>340</v>
      </c>
      <c r="D313" s="7" t="s">
        <v>165</v>
      </c>
      <c r="E313" s="75" t="s">
        <v>2139</v>
      </c>
      <c r="F313" s="108">
        <v>9870</v>
      </c>
      <c r="G313" s="7"/>
      <c r="H313" s="7"/>
      <c r="I313" s="7"/>
      <c r="J313" s="50"/>
    </row>
    <row r="314" spans="1:10" s="10" customFormat="1" ht="23.25" x14ac:dyDescent="0.5">
      <c r="A314" s="7">
        <v>154</v>
      </c>
      <c r="B314" s="35" t="s">
        <v>11</v>
      </c>
      <c r="C314" s="28" t="s">
        <v>709</v>
      </c>
      <c r="D314" s="7" t="s">
        <v>165</v>
      </c>
      <c r="E314" s="646" t="s">
        <v>2141</v>
      </c>
      <c r="F314" s="108">
        <v>17280</v>
      </c>
      <c r="G314" s="7"/>
      <c r="H314" s="7"/>
      <c r="I314" s="7"/>
      <c r="J314" s="50"/>
    </row>
    <row r="315" spans="1:10" s="10" customFormat="1" ht="23.25" x14ac:dyDescent="0.5">
      <c r="A315" s="7">
        <v>155</v>
      </c>
      <c r="B315" s="35" t="s">
        <v>11</v>
      </c>
      <c r="C315" s="28" t="s">
        <v>197</v>
      </c>
      <c r="D315" s="7" t="s">
        <v>206</v>
      </c>
      <c r="E315" s="75" t="s">
        <v>2142</v>
      </c>
      <c r="F315" s="108">
        <v>65000</v>
      </c>
      <c r="G315" s="7"/>
      <c r="H315" s="7"/>
      <c r="I315" s="7"/>
      <c r="J315" s="50"/>
    </row>
    <row r="316" spans="1:10" s="10" customFormat="1" ht="23.25" x14ac:dyDescent="0.5">
      <c r="A316" s="7">
        <v>156</v>
      </c>
      <c r="B316" s="35" t="s">
        <v>11</v>
      </c>
      <c r="C316" s="124" t="s">
        <v>303</v>
      </c>
      <c r="D316" s="7" t="s">
        <v>22</v>
      </c>
      <c r="E316" s="75" t="s">
        <v>2143</v>
      </c>
      <c r="F316" s="108">
        <v>7500</v>
      </c>
      <c r="G316" s="7"/>
      <c r="H316" s="7"/>
      <c r="I316" s="7"/>
      <c r="J316" s="50"/>
    </row>
    <row r="317" spans="1:10" s="10" customFormat="1" ht="23.25" x14ac:dyDescent="0.5">
      <c r="A317" s="7">
        <v>157</v>
      </c>
      <c r="B317" s="35" t="s">
        <v>11</v>
      </c>
      <c r="C317" s="28" t="s">
        <v>1107</v>
      </c>
      <c r="D317" s="7" t="s">
        <v>194</v>
      </c>
      <c r="E317" s="75" t="s">
        <v>2144</v>
      </c>
      <c r="F317" s="108">
        <v>70327</v>
      </c>
      <c r="G317" s="7"/>
      <c r="H317" s="7"/>
      <c r="I317" s="7"/>
      <c r="J317" s="50"/>
    </row>
    <row r="318" spans="1:10" s="10" customFormat="1" ht="23.25" x14ac:dyDescent="0.5">
      <c r="A318" s="7">
        <v>158</v>
      </c>
      <c r="B318" s="35" t="s">
        <v>11</v>
      </c>
      <c r="C318" s="28" t="s">
        <v>1963</v>
      </c>
      <c r="D318" s="7" t="s">
        <v>2145</v>
      </c>
      <c r="E318" s="75" t="s">
        <v>2146</v>
      </c>
      <c r="F318" s="108">
        <v>1940</v>
      </c>
      <c r="G318" s="7"/>
      <c r="H318" s="7"/>
      <c r="I318" s="7"/>
      <c r="J318" s="50"/>
    </row>
    <row r="319" spans="1:10" s="10" customFormat="1" ht="23.25" x14ac:dyDescent="0.5">
      <c r="A319" s="7">
        <v>159</v>
      </c>
      <c r="B319" s="35" t="s">
        <v>11</v>
      </c>
      <c r="C319" s="28" t="s">
        <v>1963</v>
      </c>
      <c r="D319" s="7" t="s">
        <v>2145</v>
      </c>
      <c r="E319" s="75" t="s">
        <v>2147</v>
      </c>
      <c r="F319" s="108">
        <v>4400</v>
      </c>
      <c r="G319" s="7"/>
      <c r="H319" s="7"/>
      <c r="I319" s="7"/>
      <c r="J319" s="50"/>
    </row>
    <row r="320" spans="1:10" s="10" customFormat="1" ht="23.25" x14ac:dyDescent="0.5">
      <c r="A320" s="7">
        <v>160</v>
      </c>
      <c r="B320" s="35" t="s">
        <v>11</v>
      </c>
      <c r="C320" s="28" t="s">
        <v>823</v>
      </c>
      <c r="D320" s="7" t="s">
        <v>2145</v>
      </c>
      <c r="E320" s="75" t="s">
        <v>2148</v>
      </c>
      <c r="F320" s="108">
        <v>11050</v>
      </c>
      <c r="G320" s="7"/>
      <c r="H320" s="7"/>
      <c r="I320" s="7"/>
      <c r="J320" s="50"/>
    </row>
    <row r="321" spans="1:10" s="10" customFormat="1" ht="23.25" x14ac:dyDescent="0.5">
      <c r="A321" s="7">
        <v>161</v>
      </c>
      <c r="B321" s="35" t="s">
        <v>11</v>
      </c>
      <c r="C321" s="28" t="s">
        <v>1963</v>
      </c>
      <c r="D321" s="7" t="s">
        <v>2145</v>
      </c>
      <c r="E321" s="75" t="s">
        <v>2149</v>
      </c>
      <c r="F321" s="108">
        <v>5300</v>
      </c>
      <c r="G321" s="7"/>
      <c r="H321" s="7"/>
      <c r="I321" s="7"/>
      <c r="J321" s="50"/>
    </row>
    <row r="322" spans="1:10" s="10" customFormat="1" ht="23.25" x14ac:dyDescent="0.5">
      <c r="A322" s="7">
        <v>162</v>
      </c>
      <c r="B322" s="35" t="s">
        <v>11</v>
      </c>
      <c r="C322" s="28" t="s">
        <v>1963</v>
      </c>
      <c r="D322" s="7" t="s">
        <v>2145</v>
      </c>
      <c r="E322" s="75" t="s">
        <v>2150</v>
      </c>
      <c r="F322" s="108">
        <v>1800</v>
      </c>
      <c r="G322" s="7"/>
      <c r="H322" s="7"/>
      <c r="I322" s="7"/>
      <c r="J322" s="50"/>
    </row>
    <row r="323" spans="1:10" s="10" customFormat="1" ht="23.25" x14ac:dyDescent="0.5">
      <c r="A323" s="7">
        <v>163</v>
      </c>
      <c r="B323" s="35" t="s">
        <v>11</v>
      </c>
      <c r="C323" s="28" t="s">
        <v>2151</v>
      </c>
      <c r="D323" s="65" t="s">
        <v>2152</v>
      </c>
      <c r="E323" s="75" t="s">
        <v>2153</v>
      </c>
      <c r="F323" s="108">
        <v>50000</v>
      </c>
      <c r="G323" s="7"/>
      <c r="H323" s="7"/>
      <c r="I323" s="7"/>
      <c r="J323" s="50"/>
    </row>
    <row r="324" spans="1:10" s="10" customFormat="1" ht="23.25" x14ac:dyDescent="0.5">
      <c r="A324" s="7">
        <v>164</v>
      </c>
      <c r="B324" s="35" t="s">
        <v>11</v>
      </c>
      <c r="C324" s="28" t="s">
        <v>2154</v>
      </c>
      <c r="D324" s="7" t="s">
        <v>2155</v>
      </c>
      <c r="E324" s="75" t="s">
        <v>2156</v>
      </c>
      <c r="F324" s="108">
        <v>130460</v>
      </c>
      <c r="G324" s="7"/>
      <c r="H324" s="7"/>
      <c r="I324" s="7"/>
      <c r="J324" s="50"/>
    </row>
    <row r="325" spans="1:10" s="10" customFormat="1" ht="23.25" x14ac:dyDescent="0.5">
      <c r="A325" s="7">
        <v>165</v>
      </c>
      <c r="B325" s="35" t="s">
        <v>11</v>
      </c>
      <c r="C325" s="28" t="s">
        <v>2157</v>
      </c>
      <c r="D325" s="106" t="s">
        <v>2158</v>
      </c>
      <c r="E325" s="75" t="s">
        <v>2159</v>
      </c>
      <c r="F325" s="108">
        <v>90000</v>
      </c>
      <c r="G325" s="7"/>
      <c r="H325" s="7"/>
      <c r="I325" s="7"/>
      <c r="J325" s="50"/>
    </row>
    <row r="326" spans="1:10" s="10" customFormat="1" ht="23.25" x14ac:dyDescent="0.5">
      <c r="A326" s="7"/>
      <c r="B326" s="35">
        <v>243301</v>
      </c>
      <c r="C326" s="28" t="s">
        <v>2594</v>
      </c>
      <c r="D326" s="106" t="s">
        <v>1278</v>
      </c>
      <c r="E326" s="75" t="s">
        <v>2301</v>
      </c>
      <c r="F326" s="108">
        <v>4890</v>
      </c>
      <c r="G326" s="7"/>
      <c r="H326" s="7"/>
      <c r="I326" s="7"/>
      <c r="J326" s="50"/>
    </row>
    <row r="327" spans="1:10" s="10" customFormat="1" ht="23.25" x14ac:dyDescent="0.5">
      <c r="A327" s="7"/>
      <c r="B327" s="35">
        <v>243306</v>
      </c>
      <c r="C327" s="28" t="s">
        <v>705</v>
      </c>
      <c r="D327" s="106" t="s">
        <v>206</v>
      </c>
      <c r="E327" s="75" t="s">
        <v>2235</v>
      </c>
      <c r="F327" s="108">
        <v>7380</v>
      </c>
      <c r="G327" s="7"/>
      <c r="H327" s="7"/>
      <c r="I327" s="7"/>
      <c r="J327" s="50"/>
    </row>
    <row r="328" spans="1:10" s="10" customFormat="1" ht="23.25" x14ac:dyDescent="0.5">
      <c r="A328" s="7"/>
      <c r="B328" s="35">
        <v>243320</v>
      </c>
      <c r="C328" s="28" t="s">
        <v>2592</v>
      </c>
      <c r="D328" s="106" t="s">
        <v>2593</v>
      </c>
      <c r="E328" s="75"/>
      <c r="F328" s="108">
        <v>8000</v>
      </c>
      <c r="G328" s="7"/>
      <c r="H328" s="7"/>
      <c r="I328" s="7"/>
      <c r="J328" s="50"/>
    </row>
    <row r="329" spans="1:10" s="10" customFormat="1" ht="23.25" x14ac:dyDescent="0.5">
      <c r="A329" s="7">
        <v>166</v>
      </c>
      <c r="B329" s="35" t="s">
        <v>2580</v>
      </c>
      <c r="C329" s="28" t="s">
        <v>214</v>
      </c>
      <c r="D329" s="7" t="s">
        <v>5</v>
      </c>
      <c r="E329" s="75" t="s">
        <v>2581</v>
      </c>
      <c r="F329" s="108">
        <v>33000</v>
      </c>
      <c r="G329" s="7"/>
      <c r="H329" s="7"/>
      <c r="I329" s="7"/>
      <c r="J329" s="50"/>
    </row>
    <row r="330" spans="1:10" s="10" customFormat="1" ht="23.25" x14ac:dyDescent="0.5">
      <c r="A330" s="7">
        <v>167</v>
      </c>
      <c r="B330" s="35" t="s">
        <v>11</v>
      </c>
      <c r="C330" s="28" t="s">
        <v>2582</v>
      </c>
      <c r="D330" s="7" t="s">
        <v>165</v>
      </c>
      <c r="E330" s="75" t="s">
        <v>2140</v>
      </c>
      <c r="F330" s="108">
        <v>4140</v>
      </c>
      <c r="G330" s="7"/>
      <c r="H330" s="7"/>
      <c r="I330" s="7"/>
      <c r="J330" s="50"/>
    </row>
    <row r="331" spans="1:10" s="10" customFormat="1" ht="23.25" x14ac:dyDescent="0.5">
      <c r="A331" s="7">
        <v>168</v>
      </c>
      <c r="B331" s="35" t="s">
        <v>11</v>
      </c>
      <c r="C331" s="28" t="s">
        <v>2583</v>
      </c>
      <c r="D331" s="7" t="s">
        <v>165</v>
      </c>
      <c r="E331" s="75" t="s">
        <v>2584</v>
      </c>
      <c r="F331" s="108">
        <v>7150</v>
      </c>
      <c r="G331" s="7"/>
      <c r="H331" s="7"/>
      <c r="I331" s="7"/>
      <c r="J331" s="50"/>
    </row>
    <row r="332" spans="1:10" s="10" customFormat="1" ht="23.25" x14ac:dyDescent="0.5">
      <c r="A332" s="7">
        <v>169</v>
      </c>
      <c r="B332" s="35" t="s">
        <v>11</v>
      </c>
      <c r="C332" s="28" t="s">
        <v>713</v>
      </c>
      <c r="D332" s="7" t="s">
        <v>165</v>
      </c>
      <c r="E332" s="75" t="s">
        <v>2585</v>
      </c>
      <c r="F332" s="108">
        <v>3870</v>
      </c>
      <c r="G332" s="7"/>
      <c r="H332" s="7"/>
      <c r="I332" s="7"/>
      <c r="J332" s="50"/>
    </row>
    <row r="333" spans="1:10" s="10" customFormat="1" ht="23.25" x14ac:dyDescent="0.5">
      <c r="A333" s="7">
        <v>170</v>
      </c>
      <c r="B333" s="35" t="s">
        <v>11</v>
      </c>
      <c r="C333" s="28" t="s">
        <v>341</v>
      </c>
      <c r="D333" s="7" t="s">
        <v>165</v>
      </c>
      <c r="E333" s="75" t="s">
        <v>2584</v>
      </c>
      <c r="F333" s="108">
        <v>15295</v>
      </c>
      <c r="G333" s="7"/>
      <c r="H333" s="7"/>
      <c r="I333" s="7"/>
      <c r="J333" s="50"/>
    </row>
    <row r="334" spans="1:10" s="10" customFormat="1" ht="23.25" x14ac:dyDescent="0.5">
      <c r="A334" s="7">
        <v>171</v>
      </c>
      <c r="B334" s="35" t="s">
        <v>11</v>
      </c>
      <c r="C334" s="28" t="s">
        <v>203</v>
      </c>
      <c r="D334" s="7" t="s">
        <v>165</v>
      </c>
      <c r="E334" s="75" t="s">
        <v>2586</v>
      </c>
      <c r="F334" s="108">
        <v>250</v>
      </c>
      <c r="G334" s="7"/>
      <c r="H334" s="7"/>
      <c r="I334" s="7"/>
      <c r="J334" s="50"/>
    </row>
    <row r="335" spans="1:10" s="10" customFormat="1" ht="23.25" x14ac:dyDescent="0.5">
      <c r="A335" s="7">
        <v>172</v>
      </c>
      <c r="B335" s="35" t="s">
        <v>11</v>
      </c>
      <c r="C335" s="28" t="s">
        <v>203</v>
      </c>
      <c r="D335" s="7" t="s">
        <v>165</v>
      </c>
      <c r="E335" s="75" t="s">
        <v>2587</v>
      </c>
      <c r="F335" s="108">
        <v>70</v>
      </c>
      <c r="G335" s="7"/>
      <c r="H335" s="7"/>
      <c r="I335" s="7"/>
      <c r="J335" s="50"/>
    </row>
    <row r="336" spans="1:10" s="10" customFormat="1" ht="23.25" x14ac:dyDescent="0.5">
      <c r="A336" s="7">
        <v>173</v>
      </c>
      <c r="B336" s="35" t="s">
        <v>11</v>
      </c>
      <c r="C336" s="28" t="s">
        <v>197</v>
      </c>
      <c r="D336" s="7" t="s">
        <v>206</v>
      </c>
      <c r="E336" s="75" t="s">
        <v>2588</v>
      </c>
      <c r="F336" s="108">
        <v>398200</v>
      </c>
      <c r="G336" s="7"/>
      <c r="H336" s="7"/>
      <c r="I336" s="7"/>
      <c r="J336" s="50"/>
    </row>
    <row r="337" spans="1:10" s="10" customFormat="1" ht="23.25" x14ac:dyDescent="0.5">
      <c r="A337" s="7">
        <v>174</v>
      </c>
      <c r="B337" s="35" t="s">
        <v>11</v>
      </c>
      <c r="C337" s="28" t="s">
        <v>197</v>
      </c>
      <c r="D337" s="7" t="s">
        <v>206</v>
      </c>
      <c r="E337" s="75" t="s">
        <v>374</v>
      </c>
      <c r="F337" s="108">
        <v>10000</v>
      </c>
      <c r="G337" s="7"/>
      <c r="H337" s="7"/>
      <c r="I337" s="7"/>
      <c r="J337" s="50"/>
    </row>
    <row r="338" spans="1:10" s="10" customFormat="1" ht="23.25" x14ac:dyDescent="0.5">
      <c r="A338" s="7">
        <v>175</v>
      </c>
      <c r="B338" s="35" t="s">
        <v>11</v>
      </c>
      <c r="C338" s="28" t="s">
        <v>212</v>
      </c>
      <c r="D338" s="7" t="s">
        <v>194</v>
      </c>
      <c r="E338" s="75" t="s">
        <v>2589</v>
      </c>
      <c r="F338" s="108">
        <v>54092</v>
      </c>
      <c r="G338" s="7"/>
      <c r="H338" s="7"/>
      <c r="I338" s="7"/>
      <c r="J338" s="50"/>
    </row>
    <row r="339" spans="1:10" s="10" customFormat="1" ht="23.25" x14ac:dyDescent="0.5">
      <c r="A339" s="7">
        <v>176</v>
      </c>
      <c r="B339" s="35" t="s">
        <v>11</v>
      </c>
      <c r="C339" s="28" t="s">
        <v>212</v>
      </c>
      <c r="D339" s="7" t="s">
        <v>194</v>
      </c>
      <c r="E339" s="75" t="s">
        <v>2590</v>
      </c>
      <c r="F339" s="108">
        <v>10000</v>
      </c>
      <c r="G339" s="7"/>
      <c r="H339" s="7"/>
      <c r="I339" s="7"/>
      <c r="J339" s="50"/>
    </row>
    <row r="340" spans="1:10" s="10" customFormat="1" ht="23.25" x14ac:dyDescent="0.5">
      <c r="A340" s="7">
        <v>177</v>
      </c>
      <c r="B340" s="35" t="s">
        <v>11</v>
      </c>
      <c r="C340" s="28" t="s">
        <v>197</v>
      </c>
      <c r="D340" s="3" t="s">
        <v>740</v>
      </c>
      <c r="E340" s="75" t="s">
        <v>2591</v>
      </c>
      <c r="F340" s="108">
        <v>22900</v>
      </c>
      <c r="G340" s="7"/>
      <c r="H340" s="7"/>
      <c r="I340" s="7"/>
      <c r="J340" s="50"/>
    </row>
    <row r="341" spans="1:10" s="10" customFormat="1" ht="23.25" x14ac:dyDescent="0.5">
      <c r="A341" s="7">
        <v>178</v>
      </c>
      <c r="B341" s="35" t="s">
        <v>2706</v>
      </c>
      <c r="C341" s="28" t="s">
        <v>2707</v>
      </c>
      <c r="D341" s="7" t="s">
        <v>5</v>
      </c>
      <c r="E341" s="75" t="s">
        <v>2708</v>
      </c>
      <c r="F341" s="108">
        <v>17900</v>
      </c>
      <c r="G341" s="7"/>
      <c r="H341" s="7"/>
      <c r="I341" s="7"/>
      <c r="J341" s="50"/>
    </row>
    <row r="342" spans="1:10" s="10" customFormat="1" ht="23.25" x14ac:dyDescent="0.5">
      <c r="A342" s="7">
        <v>179</v>
      </c>
      <c r="B342" s="35" t="s">
        <v>11</v>
      </c>
      <c r="C342" s="28" t="s">
        <v>202</v>
      </c>
      <c r="D342" s="7" t="s">
        <v>5</v>
      </c>
      <c r="E342" s="75" t="s">
        <v>2709</v>
      </c>
      <c r="F342" s="108">
        <v>1400</v>
      </c>
      <c r="G342" s="7"/>
      <c r="H342" s="7"/>
      <c r="I342" s="7"/>
      <c r="J342" s="50"/>
    </row>
    <row r="343" spans="1:10" s="10" customFormat="1" ht="23.25" x14ac:dyDescent="0.5">
      <c r="A343" s="7">
        <v>180</v>
      </c>
      <c r="B343" s="35" t="s">
        <v>11</v>
      </c>
      <c r="C343" s="28" t="s">
        <v>203</v>
      </c>
      <c r="D343" s="7" t="s">
        <v>165</v>
      </c>
      <c r="E343" s="75" t="s">
        <v>2710</v>
      </c>
      <c r="F343" s="108">
        <v>14165</v>
      </c>
      <c r="G343" s="7"/>
      <c r="H343" s="7"/>
      <c r="I343" s="7"/>
      <c r="J343" s="50"/>
    </row>
    <row r="344" spans="1:10" s="10" customFormat="1" ht="23.25" x14ac:dyDescent="0.5">
      <c r="A344" s="7">
        <v>181</v>
      </c>
      <c r="B344" s="35" t="s">
        <v>11</v>
      </c>
      <c r="C344" s="28" t="s">
        <v>341</v>
      </c>
      <c r="D344" s="7" t="s">
        <v>165</v>
      </c>
      <c r="E344" s="75" t="s">
        <v>2711</v>
      </c>
      <c r="F344" s="108">
        <v>13106</v>
      </c>
      <c r="G344" s="7"/>
      <c r="H344" s="7"/>
      <c r="I344" s="7"/>
      <c r="J344" s="50"/>
    </row>
    <row r="345" spans="1:10" s="10" customFormat="1" ht="23.25" x14ac:dyDescent="0.5">
      <c r="A345" s="7">
        <v>182</v>
      </c>
      <c r="B345" s="35" t="s">
        <v>11</v>
      </c>
      <c r="C345" s="28" t="s">
        <v>2583</v>
      </c>
      <c r="D345" s="7" t="s">
        <v>165</v>
      </c>
      <c r="E345" s="75" t="s">
        <v>2711</v>
      </c>
      <c r="F345" s="108">
        <v>6125</v>
      </c>
      <c r="G345" s="7"/>
      <c r="H345" s="7"/>
      <c r="I345" s="7"/>
      <c r="J345" s="50"/>
    </row>
    <row r="346" spans="1:10" s="10" customFormat="1" ht="23.25" x14ac:dyDescent="0.5">
      <c r="A346" s="7">
        <v>183</v>
      </c>
      <c r="B346" s="35" t="s">
        <v>11</v>
      </c>
      <c r="C346" s="28" t="s">
        <v>2582</v>
      </c>
      <c r="D346" s="7" t="s">
        <v>165</v>
      </c>
      <c r="E346" s="75" t="s">
        <v>2139</v>
      </c>
      <c r="F346" s="108">
        <v>3200</v>
      </c>
      <c r="G346" s="7"/>
      <c r="H346" s="7"/>
      <c r="I346" s="7"/>
      <c r="J346" s="50"/>
    </row>
    <row r="347" spans="1:10" s="10" customFormat="1" ht="23.25" x14ac:dyDescent="0.5">
      <c r="A347" s="7">
        <v>184</v>
      </c>
      <c r="B347" s="35" t="s">
        <v>11</v>
      </c>
      <c r="C347" s="28" t="s">
        <v>768</v>
      </c>
      <c r="D347" s="7" t="s">
        <v>165</v>
      </c>
      <c r="E347" s="75" t="s">
        <v>2712</v>
      </c>
      <c r="F347" s="108">
        <v>3800</v>
      </c>
      <c r="G347" s="7"/>
      <c r="H347" s="7"/>
      <c r="I347" s="7"/>
      <c r="J347" s="50"/>
    </row>
    <row r="348" spans="1:10" s="10" customFormat="1" ht="23.25" x14ac:dyDescent="0.5">
      <c r="A348" s="7">
        <v>185</v>
      </c>
      <c r="B348" s="35" t="s">
        <v>11</v>
      </c>
      <c r="C348" s="28" t="s">
        <v>991</v>
      </c>
      <c r="D348" s="7" t="s">
        <v>992</v>
      </c>
      <c r="E348" s="75" t="s">
        <v>2713</v>
      </c>
      <c r="F348" s="108">
        <v>13820</v>
      </c>
      <c r="G348" s="7"/>
      <c r="H348" s="7"/>
      <c r="I348" s="7"/>
      <c r="J348" s="50"/>
    </row>
    <row r="349" spans="1:10" s="10" customFormat="1" ht="23.25" x14ac:dyDescent="0.5">
      <c r="A349" s="7">
        <v>186</v>
      </c>
      <c r="B349" s="35" t="s">
        <v>11</v>
      </c>
      <c r="C349" s="28" t="s">
        <v>991</v>
      </c>
      <c r="D349" s="7" t="s">
        <v>992</v>
      </c>
      <c r="E349" s="75" t="s">
        <v>2714</v>
      </c>
      <c r="F349" s="108">
        <v>15265</v>
      </c>
      <c r="G349" s="7"/>
      <c r="H349" s="7"/>
      <c r="I349" s="7"/>
      <c r="J349" s="50"/>
    </row>
    <row r="350" spans="1:10" s="10" customFormat="1" ht="23.25" x14ac:dyDescent="0.5">
      <c r="A350" s="7">
        <v>187</v>
      </c>
      <c r="B350" s="35" t="s">
        <v>11</v>
      </c>
      <c r="C350" s="28" t="s">
        <v>2715</v>
      </c>
      <c r="D350" s="7" t="s">
        <v>22</v>
      </c>
      <c r="E350" s="75" t="s">
        <v>2716</v>
      </c>
      <c r="F350" s="108">
        <v>66700</v>
      </c>
      <c r="G350" s="7"/>
      <c r="H350" s="7"/>
      <c r="I350" s="7"/>
      <c r="J350" s="50"/>
    </row>
    <row r="351" spans="1:10" s="10" customFormat="1" ht="23.25" x14ac:dyDescent="0.5">
      <c r="A351" s="7">
        <v>188</v>
      </c>
      <c r="B351" s="35" t="s">
        <v>11</v>
      </c>
      <c r="C351" s="28" t="s">
        <v>207</v>
      </c>
      <c r="D351" s="7" t="s">
        <v>22</v>
      </c>
      <c r="E351" s="75" t="s">
        <v>2717</v>
      </c>
      <c r="F351" s="108">
        <v>13297.4</v>
      </c>
      <c r="G351" s="7"/>
      <c r="H351" s="7"/>
      <c r="I351" s="7"/>
      <c r="J351" s="50"/>
    </row>
    <row r="352" spans="1:10" s="10" customFormat="1" ht="23.25" x14ac:dyDescent="0.5">
      <c r="A352" s="7">
        <v>189</v>
      </c>
      <c r="B352" s="35" t="s">
        <v>11</v>
      </c>
      <c r="C352" s="28" t="s">
        <v>732</v>
      </c>
      <c r="D352" s="7" t="s">
        <v>22</v>
      </c>
      <c r="E352" s="75" t="s">
        <v>2718</v>
      </c>
      <c r="F352" s="108">
        <v>139945</v>
      </c>
      <c r="G352" s="7"/>
      <c r="H352" s="7"/>
      <c r="I352" s="7"/>
      <c r="J352" s="50"/>
    </row>
    <row r="353" spans="1:10" s="10" customFormat="1" ht="23.25" x14ac:dyDescent="0.5">
      <c r="A353" s="7">
        <v>190</v>
      </c>
      <c r="B353" s="35" t="s">
        <v>11</v>
      </c>
      <c r="C353" s="28" t="s">
        <v>732</v>
      </c>
      <c r="D353" s="7" t="s">
        <v>22</v>
      </c>
      <c r="E353" s="75" t="s">
        <v>2719</v>
      </c>
      <c r="F353" s="108">
        <v>368299</v>
      </c>
      <c r="G353" s="7"/>
      <c r="H353" s="7"/>
      <c r="I353" s="7"/>
      <c r="J353" s="50"/>
    </row>
    <row r="354" spans="1:10" s="10" customFormat="1" ht="23.25" x14ac:dyDescent="0.5">
      <c r="A354" s="7">
        <v>191</v>
      </c>
      <c r="B354" s="35" t="s">
        <v>11</v>
      </c>
      <c r="C354" s="28" t="s">
        <v>2720</v>
      </c>
      <c r="D354" s="7" t="s">
        <v>22</v>
      </c>
      <c r="E354" s="75" t="s">
        <v>2721</v>
      </c>
      <c r="F354" s="108">
        <v>4280</v>
      </c>
      <c r="G354" s="7"/>
      <c r="H354" s="7"/>
      <c r="I354" s="7"/>
      <c r="J354" s="50"/>
    </row>
    <row r="355" spans="1:10" s="10" customFormat="1" ht="23.25" x14ac:dyDescent="0.5">
      <c r="A355" s="7">
        <v>192</v>
      </c>
      <c r="B355" s="35" t="s">
        <v>11</v>
      </c>
      <c r="C355" s="28" t="s">
        <v>209</v>
      </c>
      <c r="D355" s="7" t="s">
        <v>210</v>
      </c>
      <c r="E355" s="75" t="s">
        <v>2722</v>
      </c>
      <c r="F355" s="108">
        <v>5616</v>
      </c>
      <c r="G355" s="7"/>
      <c r="H355" s="7"/>
      <c r="I355" s="7"/>
      <c r="J355" s="50"/>
    </row>
    <row r="356" spans="1:10" s="10" customFormat="1" ht="23.25" x14ac:dyDescent="0.5">
      <c r="A356" s="7">
        <v>193</v>
      </c>
      <c r="B356" s="35" t="s">
        <v>11</v>
      </c>
      <c r="C356" s="28" t="s">
        <v>705</v>
      </c>
      <c r="D356" s="7" t="s">
        <v>194</v>
      </c>
      <c r="E356" s="75" t="s">
        <v>2723</v>
      </c>
      <c r="F356" s="108">
        <v>855</v>
      </c>
      <c r="G356" s="7"/>
      <c r="H356" s="7"/>
      <c r="I356" s="7"/>
      <c r="J356" s="50"/>
    </row>
    <row r="357" spans="1:10" s="10" customFormat="1" ht="23.25" x14ac:dyDescent="0.5">
      <c r="A357" s="7">
        <v>194</v>
      </c>
      <c r="B357" s="35" t="s">
        <v>11</v>
      </c>
      <c r="C357" s="28" t="s">
        <v>1952</v>
      </c>
      <c r="D357" s="7" t="s">
        <v>2724</v>
      </c>
      <c r="E357" s="75" t="s">
        <v>2725</v>
      </c>
      <c r="F357" s="108">
        <v>29200</v>
      </c>
      <c r="G357" s="7"/>
      <c r="H357" s="7"/>
      <c r="I357" s="7"/>
      <c r="J357" s="50"/>
    </row>
    <row r="358" spans="1:10" s="10" customFormat="1" ht="23.25" x14ac:dyDescent="0.5">
      <c r="A358" s="7">
        <v>195</v>
      </c>
      <c r="B358" s="35" t="s">
        <v>11</v>
      </c>
      <c r="C358" s="28" t="s">
        <v>352</v>
      </c>
      <c r="D358" s="7" t="s">
        <v>353</v>
      </c>
      <c r="E358" s="75" t="s">
        <v>2726</v>
      </c>
      <c r="F358" s="108">
        <v>3531</v>
      </c>
      <c r="G358" s="7"/>
      <c r="H358" s="7"/>
      <c r="I358" s="7"/>
      <c r="J358" s="50"/>
    </row>
    <row r="359" spans="1:10" s="10" customFormat="1" ht="23.25" x14ac:dyDescent="0.5">
      <c r="A359" s="7">
        <v>196</v>
      </c>
      <c r="B359" s="35">
        <v>243332</v>
      </c>
      <c r="C359" s="775" t="s">
        <v>2727</v>
      </c>
      <c r="D359" s="776" t="s">
        <v>206</v>
      </c>
      <c r="E359" s="777"/>
      <c r="F359" s="778">
        <v>800</v>
      </c>
      <c r="G359" s="776"/>
      <c r="H359" s="776"/>
      <c r="I359" s="776" t="s">
        <v>859</v>
      </c>
      <c r="J359" s="50"/>
    </row>
    <row r="360" spans="1:10" s="10" customFormat="1" ht="23.25" x14ac:dyDescent="0.5">
      <c r="A360" s="7">
        <v>197</v>
      </c>
      <c r="B360" s="35" t="s">
        <v>2728</v>
      </c>
      <c r="C360" s="28" t="s">
        <v>1953</v>
      </c>
      <c r="D360" s="7" t="s">
        <v>194</v>
      </c>
      <c r="E360" s="75" t="s">
        <v>2729</v>
      </c>
      <c r="F360" s="108">
        <v>1990</v>
      </c>
      <c r="G360" s="7"/>
      <c r="H360" s="7"/>
      <c r="I360" s="7"/>
      <c r="J360" s="50"/>
    </row>
    <row r="361" spans="1:10" s="10" customFormat="1" ht="23.25" x14ac:dyDescent="0.5">
      <c r="A361" s="7">
        <v>198</v>
      </c>
      <c r="B361" s="35" t="s">
        <v>11</v>
      </c>
      <c r="C361" s="28" t="s">
        <v>705</v>
      </c>
      <c r="D361" s="7" t="s">
        <v>194</v>
      </c>
      <c r="E361" s="75" t="s">
        <v>2730</v>
      </c>
      <c r="F361" s="108">
        <v>490</v>
      </c>
      <c r="G361" s="7"/>
      <c r="H361" s="7"/>
      <c r="I361" s="7"/>
      <c r="J361" s="50"/>
    </row>
    <row r="362" spans="1:10" s="10" customFormat="1" ht="23.25" x14ac:dyDescent="0.5">
      <c r="A362" s="7">
        <v>199</v>
      </c>
      <c r="B362" s="35" t="s">
        <v>11</v>
      </c>
      <c r="C362" s="28"/>
      <c r="D362" s="7"/>
      <c r="E362" s="75"/>
      <c r="F362" s="108"/>
      <c r="G362" s="7"/>
      <c r="H362" s="7"/>
      <c r="I362" s="7"/>
      <c r="J362" s="50"/>
    </row>
    <row r="363" spans="1:10" s="10" customFormat="1" ht="23.25" x14ac:dyDescent="0.5">
      <c r="A363" s="7">
        <v>200</v>
      </c>
      <c r="B363" s="35" t="s">
        <v>11</v>
      </c>
      <c r="C363" s="28"/>
      <c r="D363" s="7"/>
      <c r="E363" s="75"/>
      <c r="F363" s="108"/>
      <c r="G363" s="7"/>
      <c r="H363" s="7"/>
      <c r="I363" s="7"/>
      <c r="J363" s="50"/>
    </row>
    <row r="364" spans="1:10" s="10" customFormat="1" ht="23.25" x14ac:dyDescent="0.5">
      <c r="A364" s="7">
        <v>201</v>
      </c>
      <c r="B364" s="35" t="s">
        <v>11</v>
      </c>
      <c r="C364" s="28"/>
      <c r="D364" s="7"/>
      <c r="E364" s="75"/>
      <c r="F364" s="108"/>
      <c r="G364" s="7"/>
      <c r="H364" s="7"/>
      <c r="I364" s="7"/>
      <c r="J364" s="50"/>
    </row>
    <row r="365" spans="1:10" s="10" customFormat="1" ht="23.25" x14ac:dyDescent="0.5">
      <c r="A365" s="7">
        <v>202</v>
      </c>
      <c r="B365" s="35" t="s">
        <v>11</v>
      </c>
      <c r="C365" s="28"/>
      <c r="D365" s="7"/>
      <c r="E365" s="75"/>
      <c r="F365" s="108"/>
      <c r="G365" s="7"/>
      <c r="H365" s="7"/>
      <c r="I365" s="7"/>
      <c r="J365" s="50"/>
    </row>
    <row r="366" spans="1:10" s="10" customFormat="1" ht="23.25" x14ac:dyDescent="0.5">
      <c r="A366" s="7">
        <v>203</v>
      </c>
      <c r="B366" s="35" t="s">
        <v>11</v>
      </c>
      <c r="C366" s="28"/>
      <c r="D366" s="7"/>
      <c r="E366" s="75"/>
      <c r="F366" s="108"/>
      <c r="G366" s="7"/>
      <c r="H366" s="7"/>
      <c r="I366" s="7"/>
      <c r="J366" s="50"/>
    </row>
    <row r="367" spans="1:10" s="10" customFormat="1" ht="23.25" x14ac:dyDescent="0.5">
      <c r="A367" s="7">
        <v>204</v>
      </c>
      <c r="B367" s="35" t="s">
        <v>11</v>
      </c>
      <c r="C367" s="28"/>
      <c r="D367" s="7"/>
      <c r="E367" s="75"/>
      <c r="F367" s="108"/>
      <c r="G367" s="7"/>
      <c r="H367" s="7"/>
      <c r="I367" s="7"/>
      <c r="J367" s="50"/>
    </row>
    <row r="368" spans="1:10" s="6" customFormat="1" ht="23.25" x14ac:dyDescent="0.5">
      <c r="A368" s="7"/>
      <c r="B368" s="7"/>
      <c r="C368" s="28" t="s">
        <v>11</v>
      </c>
      <c r="D368" s="7" t="s">
        <v>11</v>
      </c>
      <c r="E368" s="12"/>
      <c r="F368" s="110">
        <f>SUM(F3:F355)</f>
        <v>10466673.630000001</v>
      </c>
      <c r="G368" s="9"/>
      <c r="H368" s="9"/>
      <c r="I368" s="117">
        <f>F368-J368</f>
        <v>10466673.630000001</v>
      </c>
      <c r="J368" s="11">
        <f>SUM(J2:J33)</f>
        <v>0</v>
      </c>
    </row>
  </sheetData>
  <autoFilter ref="A2:I368" xr:uid="{F0E84A12-BFE0-4D5A-AE90-6F78132146E8}"/>
  <mergeCells count="1">
    <mergeCell ref="A1:I1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902F9-E257-4535-ACFC-4053BA2E0C4B}">
  <dimension ref="A1:K18"/>
  <sheetViews>
    <sheetView workbookViewId="0">
      <selection activeCell="E24" sqref="E24"/>
    </sheetView>
  </sheetViews>
  <sheetFormatPr defaultRowHeight="21" x14ac:dyDescent="0.45"/>
  <cols>
    <col min="1" max="1" width="5.625" style="36" customWidth="1"/>
    <col min="2" max="2" width="8.125" style="36" customWidth="1"/>
    <col min="3" max="3" width="18.375" style="70" customWidth="1"/>
    <col min="4" max="4" width="9" style="25" customWidth="1"/>
    <col min="5" max="5" width="12" style="36" customWidth="1"/>
    <col min="6" max="6" width="8.875" style="37" customWidth="1"/>
    <col min="7" max="7" width="9" style="25" customWidth="1"/>
    <col min="8" max="8" width="10" style="25" customWidth="1"/>
    <col min="9" max="9" width="9.375" style="37" customWidth="1"/>
    <col min="10" max="16384" width="9" style="25"/>
  </cols>
  <sheetData>
    <row r="1" spans="1:11" x14ac:dyDescent="0.45">
      <c r="A1" s="793" t="s">
        <v>43</v>
      </c>
      <c r="B1" s="793"/>
      <c r="C1" s="793"/>
      <c r="D1" s="793"/>
      <c r="E1" s="793"/>
      <c r="F1" s="793"/>
      <c r="G1" s="793"/>
      <c r="H1" s="793"/>
      <c r="I1" s="793"/>
    </row>
    <row r="2" spans="1:11" x14ac:dyDescent="0.45">
      <c r="A2" s="66" t="s">
        <v>8</v>
      </c>
      <c r="B2" s="66" t="s">
        <v>7</v>
      </c>
      <c r="C2" s="68" t="s">
        <v>0</v>
      </c>
      <c r="D2" s="66" t="s">
        <v>1</v>
      </c>
      <c r="E2" s="66" t="s">
        <v>2</v>
      </c>
      <c r="F2" s="30" t="s">
        <v>3</v>
      </c>
      <c r="G2" s="66" t="s">
        <v>4</v>
      </c>
      <c r="H2" s="66" t="s">
        <v>6</v>
      </c>
      <c r="I2" s="30" t="s">
        <v>16</v>
      </c>
      <c r="K2" s="72"/>
    </row>
    <row r="3" spans="1:11" s="19" customFormat="1" ht="23.25" x14ac:dyDescent="0.5">
      <c r="A3" s="466"/>
      <c r="B3" s="467">
        <v>243162</v>
      </c>
      <c r="C3" s="466" t="s">
        <v>357</v>
      </c>
      <c r="D3" s="466"/>
      <c r="E3" s="466"/>
      <c r="F3" s="468"/>
      <c r="G3" s="466"/>
      <c r="H3" s="466"/>
      <c r="I3" s="468"/>
      <c r="K3" s="49"/>
    </row>
    <row r="4" spans="1:11" s="500" customFormat="1" x14ac:dyDescent="0.45">
      <c r="A4" s="97">
        <v>1</v>
      </c>
      <c r="B4" s="98">
        <v>243157</v>
      </c>
      <c r="C4" s="97" t="s">
        <v>96</v>
      </c>
      <c r="D4" s="464" t="s">
        <v>11</v>
      </c>
      <c r="E4" s="490" t="s">
        <v>328</v>
      </c>
      <c r="F4" s="491">
        <v>50681</v>
      </c>
      <c r="G4" s="492">
        <v>243209</v>
      </c>
      <c r="H4" s="490">
        <v>52410632</v>
      </c>
      <c r="I4" s="490" t="s">
        <v>487</v>
      </c>
      <c r="J4" s="499">
        <f>F4+F5+F6</f>
        <v>141512</v>
      </c>
      <c r="K4" s="499"/>
    </row>
    <row r="5" spans="1:11" s="500" customFormat="1" x14ac:dyDescent="0.45">
      <c r="A5" s="97"/>
      <c r="B5" s="98">
        <v>243270</v>
      </c>
      <c r="C5" s="167" t="s">
        <v>11</v>
      </c>
      <c r="D5" s="278" t="s">
        <v>11</v>
      </c>
      <c r="E5" s="490" t="s">
        <v>1622</v>
      </c>
      <c r="F5" s="491">
        <v>70931</v>
      </c>
      <c r="G5" s="492">
        <v>243285</v>
      </c>
      <c r="H5" s="490">
        <v>53664331</v>
      </c>
      <c r="I5" s="490" t="s">
        <v>487</v>
      </c>
      <c r="J5" s="499"/>
      <c r="K5" s="499"/>
    </row>
    <row r="6" spans="1:11" s="500" customFormat="1" x14ac:dyDescent="0.45">
      <c r="A6" s="97"/>
      <c r="B6" s="98"/>
      <c r="C6" s="167" t="s">
        <v>11</v>
      </c>
      <c r="D6" s="278" t="s">
        <v>11</v>
      </c>
      <c r="E6" s="490" t="s">
        <v>1637</v>
      </c>
      <c r="F6" s="491">
        <v>19900</v>
      </c>
      <c r="G6" s="219" t="s">
        <v>11</v>
      </c>
      <c r="H6" s="219" t="s">
        <v>11</v>
      </c>
      <c r="I6" s="219" t="s">
        <v>11</v>
      </c>
      <c r="J6" s="499"/>
      <c r="K6" s="499"/>
    </row>
    <row r="7" spans="1:11" s="500" customFormat="1" x14ac:dyDescent="0.45">
      <c r="A7" s="97"/>
      <c r="B7" s="98">
        <v>243307</v>
      </c>
      <c r="C7" s="167" t="s">
        <v>11</v>
      </c>
      <c r="D7" s="278" t="s">
        <v>11</v>
      </c>
      <c r="E7" s="97" t="s">
        <v>2251</v>
      </c>
      <c r="F7" s="121">
        <v>10010</v>
      </c>
      <c r="G7" s="210"/>
      <c r="H7" s="210"/>
      <c r="I7" s="210"/>
      <c r="J7" s="499"/>
      <c r="K7" s="499"/>
    </row>
    <row r="8" spans="1:11" s="500" customFormat="1" x14ac:dyDescent="0.45">
      <c r="A8" s="97"/>
      <c r="B8" s="98"/>
      <c r="C8" s="167" t="s">
        <v>11</v>
      </c>
      <c r="D8" s="278" t="s">
        <v>11</v>
      </c>
      <c r="E8" s="97" t="s">
        <v>2252</v>
      </c>
      <c r="F8" s="121">
        <v>15690</v>
      </c>
      <c r="G8" s="210"/>
      <c r="H8" s="210"/>
      <c r="I8" s="210"/>
      <c r="J8" s="499"/>
      <c r="K8" s="499"/>
    </row>
    <row r="9" spans="1:11" s="500" customFormat="1" x14ac:dyDescent="0.45">
      <c r="A9" s="97"/>
      <c r="B9" s="98">
        <v>243307</v>
      </c>
      <c r="C9" s="167" t="s">
        <v>11</v>
      </c>
      <c r="D9" s="278" t="s">
        <v>11</v>
      </c>
      <c r="E9" s="97"/>
      <c r="F9" s="121"/>
      <c r="G9" s="210"/>
      <c r="H9" s="210"/>
      <c r="I9" s="210"/>
      <c r="J9" s="499"/>
      <c r="K9" s="499"/>
    </row>
    <row r="10" spans="1:11" s="500" customFormat="1" x14ac:dyDescent="0.45">
      <c r="A10" s="97"/>
      <c r="B10" s="98"/>
      <c r="C10" s="140"/>
      <c r="D10" s="188"/>
      <c r="E10" s="97"/>
      <c r="F10" s="121"/>
      <c r="G10" s="210"/>
      <c r="H10" s="210"/>
      <c r="I10" s="210"/>
      <c r="J10" s="499"/>
      <c r="K10" s="499"/>
    </row>
    <row r="11" spans="1:11" s="500" customFormat="1" x14ac:dyDescent="0.45">
      <c r="A11" s="97"/>
      <c r="B11" s="98"/>
      <c r="C11" s="140"/>
      <c r="D11" s="188"/>
      <c r="E11" s="97"/>
      <c r="F11" s="121"/>
      <c r="G11" s="210"/>
      <c r="H11" s="210"/>
      <c r="I11" s="210"/>
      <c r="J11" s="499"/>
      <c r="K11" s="499"/>
    </row>
    <row r="12" spans="1:11" s="500" customFormat="1" x14ac:dyDescent="0.45">
      <c r="A12" s="97"/>
      <c r="B12" s="98"/>
      <c r="C12" s="97"/>
      <c r="D12" s="97"/>
      <c r="E12" s="97"/>
      <c r="F12" s="121"/>
      <c r="G12" s="98"/>
      <c r="H12" s="97"/>
      <c r="I12" s="97"/>
      <c r="J12" s="499"/>
      <c r="K12" s="499"/>
    </row>
    <row r="13" spans="1:11" s="500" customFormat="1" x14ac:dyDescent="0.45">
      <c r="A13" s="97">
        <v>2</v>
      </c>
      <c r="B13" s="98">
        <v>242891</v>
      </c>
      <c r="C13" s="516" t="s">
        <v>1389</v>
      </c>
      <c r="D13" s="464" t="s">
        <v>11</v>
      </c>
      <c r="E13" s="490" t="s">
        <v>1390</v>
      </c>
      <c r="F13" s="491">
        <v>45090</v>
      </c>
      <c r="G13" s="492">
        <v>243266</v>
      </c>
      <c r="H13" s="490">
        <v>53664232</v>
      </c>
      <c r="I13" s="490" t="s">
        <v>487</v>
      </c>
      <c r="J13" s="499">
        <f>F13+F14</f>
        <v>66035</v>
      </c>
      <c r="K13" s="499"/>
    </row>
    <row r="14" spans="1:11" s="500" customFormat="1" x14ac:dyDescent="0.45">
      <c r="A14" s="97"/>
      <c r="B14" s="98">
        <v>243307</v>
      </c>
      <c r="C14" s="464" t="s">
        <v>11</v>
      </c>
      <c r="D14" s="464" t="s">
        <v>11</v>
      </c>
      <c r="E14" s="490" t="s">
        <v>2253</v>
      </c>
      <c r="F14" s="491">
        <v>20945</v>
      </c>
      <c r="G14" s="492">
        <v>243313</v>
      </c>
      <c r="H14" s="490">
        <v>48846299</v>
      </c>
      <c r="I14" s="219" t="s">
        <v>11</v>
      </c>
      <c r="J14" s="499"/>
      <c r="K14" s="499"/>
    </row>
    <row r="15" spans="1:11" s="500" customFormat="1" x14ac:dyDescent="0.45">
      <c r="A15" s="97"/>
      <c r="B15" s="98"/>
      <c r="C15" s="97"/>
      <c r="D15" s="97"/>
      <c r="E15" s="97"/>
      <c r="F15" s="121"/>
      <c r="G15" s="98"/>
      <c r="H15" s="97"/>
      <c r="I15" s="97"/>
      <c r="J15" s="499"/>
      <c r="K15" s="499"/>
    </row>
    <row r="16" spans="1:11" s="500" customFormat="1" x14ac:dyDescent="0.45">
      <c r="A16" s="97"/>
      <c r="B16" s="98"/>
      <c r="C16" s="97"/>
      <c r="D16" s="97"/>
      <c r="E16" s="97"/>
      <c r="F16" s="121"/>
      <c r="G16" s="98"/>
      <c r="H16" s="97"/>
      <c r="I16" s="97"/>
      <c r="J16" s="499"/>
      <c r="K16" s="499"/>
    </row>
    <row r="17" spans="1:11" s="500" customFormat="1" x14ac:dyDescent="0.45">
      <c r="A17" s="97"/>
      <c r="B17" s="98"/>
      <c r="C17" s="97"/>
      <c r="D17" s="97"/>
      <c r="E17" s="97"/>
      <c r="F17" s="121"/>
      <c r="G17" s="98"/>
      <c r="H17" s="97"/>
      <c r="I17" s="97"/>
      <c r="J17" s="499"/>
      <c r="K17" s="499"/>
    </row>
    <row r="18" spans="1:11" x14ac:dyDescent="0.45">
      <c r="A18" s="66"/>
      <c r="B18" s="66"/>
      <c r="C18" s="69"/>
      <c r="D18" s="67"/>
      <c r="E18" s="66"/>
      <c r="F18" s="64">
        <f>SUM(F4:F17)</f>
        <v>233247</v>
      </c>
      <c r="G18" s="67"/>
      <c r="H18" s="67"/>
      <c r="I18" s="64">
        <f>F18-J18</f>
        <v>25700</v>
      </c>
      <c r="J18" s="125">
        <f>SUM(J4:J17)</f>
        <v>207547</v>
      </c>
      <c r="K18" s="74"/>
    </row>
  </sheetData>
  <autoFilter ref="A2:I4" xr:uid="{5F3902F9-E257-4535-ACFC-4053BA2E0C4B}"/>
  <mergeCells count="1">
    <mergeCell ref="A1:I1"/>
  </mergeCells>
  <phoneticPr fontId="4" type="noConversion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558D-ABC4-47B2-A335-3236CC4131EE}">
  <dimension ref="A1:R53"/>
  <sheetViews>
    <sheetView topLeftCell="A30" workbookViewId="0">
      <selection activeCell="K29" sqref="K29"/>
    </sheetView>
  </sheetViews>
  <sheetFormatPr defaultRowHeight="18.75" x14ac:dyDescent="0.4"/>
  <cols>
    <col min="1" max="1" width="4.625" style="264" customWidth="1"/>
    <col min="2" max="2" width="7.375" style="264" customWidth="1"/>
    <col min="3" max="3" width="28.5" style="70" customWidth="1"/>
    <col min="4" max="4" width="17.625" style="70" customWidth="1"/>
    <col min="5" max="5" width="10.375" style="265" customWidth="1"/>
    <col min="6" max="6" width="8.75" style="203" customWidth="1"/>
    <col min="7" max="7" width="8.375" style="70" customWidth="1"/>
    <col min="8" max="8" width="9.375" style="70" customWidth="1"/>
    <col min="9" max="9" width="7.75" style="203" customWidth="1"/>
    <col min="10" max="10" width="10.375" style="203" customWidth="1"/>
    <col min="11" max="16384" width="9" style="70"/>
  </cols>
  <sheetData>
    <row r="1" spans="1:10" ht="23.25" x14ac:dyDescent="0.5">
      <c r="A1" s="792" t="s">
        <v>137</v>
      </c>
      <c r="B1" s="792"/>
      <c r="C1" s="792"/>
      <c r="D1" s="792"/>
      <c r="E1" s="792"/>
      <c r="F1" s="792"/>
      <c r="G1" s="792"/>
      <c r="H1" s="792"/>
      <c r="I1" s="792"/>
    </row>
    <row r="2" spans="1:10" x14ac:dyDescent="0.4">
      <c r="A2" s="68" t="s">
        <v>8</v>
      </c>
      <c r="B2" s="68" t="s">
        <v>7</v>
      </c>
      <c r="C2" s="68" t="s">
        <v>0</v>
      </c>
      <c r="D2" s="68" t="s">
        <v>1</v>
      </c>
      <c r="E2" s="256" t="s">
        <v>2</v>
      </c>
      <c r="F2" s="204" t="s">
        <v>3</v>
      </c>
      <c r="G2" s="68" t="s">
        <v>4</v>
      </c>
      <c r="H2" s="68" t="s">
        <v>6</v>
      </c>
      <c r="I2" s="204" t="s">
        <v>16</v>
      </c>
    </row>
    <row r="3" spans="1:10" s="223" customFormat="1" ht="21" customHeight="1" x14ac:dyDescent="0.4">
      <c r="A3" s="106">
        <v>1</v>
      </c>
      <c r="B3" s="216">
        <v>243103</v>
      </c>
      <c r="C3" s="106" t="s">
        <v>597</v>
      </c>
      <c r="D3" s="257" t="s">
        <v>600</v>
      </c>
      <c r="E3" s="505" t="s">
        <v>598</v>
      </c>
      <c r="F3" s="308">
        <v>11684.4</v>
      </c>
      <c r="G3" s="217">
        <v>243181</v>
      </c>
      <c r="H3" s="219">
        <v>52470491</v>
      </c>
      <c r="I3" s="309" t="s">
        <v>487</v>
      </c>
      <c r="J3" s="224">
        <f>F3+F4+F5</f>
        <v>52604.4</v>
      </c>
    </row>
    <row r="4" spans="1:10" s="223" customFormat="1" x14ac:dyDescent="0.4">
      <c r="A4" s="106"/>
      <c r="B4" s="216"/>
      <c r="C4" s="227" t="s">
        <v>11</v>
      </c>
      <c r="D4" s="227" t="s">
        <v>11</v>
      </c>
      <c r="E4" s="505" t="s">
        <v>599</v>
      </c>
      <c r="F4" s="308">
        <v>2400</v>
      </c>
      <c r="G4" s="506" t="s">
        <v>11</v>
      </c>
      <c r="H4" s="506" t="s">
        <v>11</v>
      </c>
      <c r="I4" s="506" t="s">
        <v>11</v>
      </c>
      <c r="J4" s="224"/>
    </row>
    <row r="5" spans="1:10" s="223" customFormat="1" x14ac:dyDescent="0.4">
      <c r="A5" s="106"/>
      <c r="B5" s="216">
        <v>243209</v>
      </c>
      <c r="C5" s="227" t="s">
        <v>11</v>
      </c>
      <c r="D5" s="227" t="s">
        <v>11</v>
      </c>
      <c r="E5" s="505" t="s">
        <v>840</v>
      </c>
      <c r="F5" s="308">
        <v>38520</v>
      </c>
      <c r="G5" s="217">
        <v>243228</v>
      </c>
      <c r="H5" s="219">
        <v>53044948</v>
      </c>
      <c r="I5" s="219" t="s">
        <v>11</v>
      </c>
      <c r="J5" s="224"/>
    </row>
    <row r="6" spans="1:10" s="223" customFormat="1" x14ac:dyDescent="0.4">
      <c r="A6" s="106"/>
      <c r="B6" s="216"/>
      <c r="C6" s="106"/>
      <c r="D6" s="106"/>
      <c r="E6" s="229"/>
      <c r="F6" s="236"/>
      <c r="G6" s="227"/>
      <c r="H6" s="227"/>
      <c r="I6" s="227"/>
      <c r="J6" s="224"/>
    </row>
    <row r="7" spans="1:10" s="223" customFormat="1" x14ac:dyDescent="0.4">
      <c r="A7" s="106">
        <v>2</v>
      </c>
      <c r="B7" s="374">
        <v>243270</v>
      </c>
      <c r="C7" s="68" t="s">
        <v>823</v>
      </c>
      <c r="D7" s="68" t="s">
        <v>2021</v>
      </c>
      <c r="E7" s="505" t="s">
        <v>1912</v>
      </c>
      <c r="F7" s="308">
        <v>1050</v>
      </c>
      <c r="G7" s="217">
        <v>243270</v>
      </c>
      <c r="H7" s="219">
        <v>53664251</v>
      </c>
      <c r="I7" s="219" t="s">
        <v>487</v>
      </c>
      <c r="J7" s="224">
        <f>F7+F8+F9+F10+F11+F12+F13+F14</f>
        <v>67770</v>
      </c>
    </row>
    <row r="8" spans="1:10" s="223" customFormat="1" x14ac:dyDescent="0.4">
      <c r="A8" s="106"/>
      <c r="B8" s="374"/>
      <c r="C8" s="227" t="s">
        <v>11</v>
      </c>
      <c r="D8" s="227" t="s">
        <v>11</v>
      </c>
      <c r="E8" s="505" t="s">
        <v>1913</v>
      </c>
      <c r="F8" s="308">
        <v>12400</v>
      </c>
      <c r="G8" s="219" t="s">
        <v>11</v>
      </c>
      <c r="H8" s="219" t="s">
        <v>11</v>
      </c>
      <c r="I8" s="219" t="s">
        <v>11</v>
      </c>
      <c r="J8" s="224"/>
    </row>
    <row r="9" spans="1:10" s="223" customFormat="1" x14ac:dyDescent="0.4">
      <c r="A9" s="106"/>
      <c r="B9" s="216"/>
      <c r="C9" s="227" t="s">
        <v>11</v>
      </c>
      <c r="D9" s="227" t="s">
        <v>11</v>
      </c>
      <c r="E9" s="505" t="s">
        <v>1914</v>
      </c>
      <c r="F9" s="308">
        <v>7500</v>
      </c>
      <c r="G9" s="219" t="s">
        <v>11</v>
      </c>
      <c r="H9" s="219">
        <v>53664252</v>
      </c>
      <c r="I9" s="219" t="s">
        <v>11</v>
      </c>
      <c r="J9" s="224"/>
    </row>
    <row r="10" spans="1:10" s="223" customFormat="1" x14ac:dyDescent="0.4">
      <c r="A10" s="106"/>
      <c r="B10" s="216"/>
      <c r="C10" s="227" t="s">
        <v>11</v>
      </c>
      <c r="D10" s="227" t="s">
        <v>11</v>
      </c>
      <c r="E10" s="505" t="s">
        <v>2018</v>
      </c>
      <c r="F10" s="309">
        <v>25020</v>
      </c>
      <c r="G10" s="217">
        <v>243287</v>
      </c>
      <c r="H10" s="219">
        <v>53664340</v>
      </c>
      <c r="I10" s="219" t="s">
        <v>11</v>
      </c>
      <c r="J10" s="224"/>
    </row>
    <row r="11" spans="1:10" s="223" customFormat="1" x14ac:dyDescent="0.4">
      <c r="A11" s="106"/>
      <c r="B11" s="216"/>
      <c r="C11" s="227" t="s">
        <v>11</v>
      </c>
      <c r="D11" s="227" t="s">
        <v>11</v>
      </c>
      <c r="E11" s="505" t="s">
        <v>2019</v>
      </c>
      <c r="F11" s="308">
        <v>4100</v>
      </c>
      <c r="G11" s="219" t="s">
        <v>11</v>
      </c>
      <c r="H11" s="219">
        <v>53664341</v>
      </c>
      <c r="I11" s="219" t="s">
        <v>11</v>
      </c>
      <c r="J11" s="224"/>
    </row>
    <row r="12" spans="1:10" s="651" customFormat="1" x14ac:dyDescent="0.4">
      <c r="A12" s="227"/>
      <c r="B12" s="235">
        <v>243307</v>
      </c>
      <c r="C12" s="227" t="s">
        <v>11</v>
      </c>
      <c r="D12" s="227" t="s">
        <v>11</v>
      </c>
      <c r="E12" s="505" t="s">
        <v>1962</v>
      </c>
      <c r="F12" s="308">
        <v>900</v>
      </c>
      <c r="G12" s="217">
        <v>243311</v>
      </c>
      <c r="H12" s="219">
        <v>48846286</v>
      </c>
      <c r="I12" s="219" t="s">
        <v>11</v>
      </c>
      <c r="J12" s="650"/>
    </row>
    <row r="13" spans="1:10" s="651" customFormat="1" x14ac:dyDescent="0.4">
      <c r="A13" s="227"/>
      <c r="B13" s="235"/>
      <c r="C13" s="227" t="s">
        <v>11</v>
      </c>
      <c r="D13" s="227" t="s">
        <v>11</v>
      </c>
      <c r="E13" s="505" t="s">
        <v>1961</v>
      </c>
      <c r="F13" s="308">
        <v>5750</v>
      </c>
      <c r="G13" s="219" t="s">
        <v>11</v>
      </c>
      <c r="H13" s="219" t="s">
        <v>11</v>
      </c>
      <c r="I13" s="219" t="s">
        <v>11</v>
      </c>
      <c r="J13" s="650"/>
    </row>
    <row r="14" spans="1:10" s="651" customFormat="1" x14ac:dyDescent="0.4">
      <c r="A14" s="227"/>
      <c r="B14" s="235"/>
      <c r="C14" s="227" t="s">
        <v>11</v>
      </c>
      <c r="D14" s="227" t="s">
        <v>11</v>
      </c>
      <c r="E14" s="505" t="s">
        <v>2148</v>
      </c>
      <c r="F14" s="308">
        <v>11050</v>
      </c>
      <c r="G14" s="217">
        <v>243332</v>
      </c>
      <c r="H14" s="219">
        <v>49392729</v>
      </c>
      <c r="I14" s="219" t="s">
        <v>11</v>
      </c>
      <c r="J14" s="650"/>
    </row>
    <row r="15" spans="1:10" s="651" customFormat="1" x14ac:dyDescent="0.4">
      <c r="A15" s="227"/>
      <c r="B15" s="235">
        <v>243367</v>
      </c>
      <c r="C15" s="227" t="s">
        <v>11</v>
      </c>
      <c r="D15" s="227" t="s">
        <v>11</v>
      </c>
      <c r="E15" s="388" t="s">
        <v>2917</v>
      </c>
      <c r="F15" s="325">
        <v>1620</v>
      </c>
      <c r="G15" s="210"/>
      <c r="H15" s="210"/>
      <c r="I15" s="210"/>
      <c r="J15" s="650"/>
    </row>
    <row r="16" spans="1:10" s="651" customFormat="1" x14ac:dyDescent="0.4">
      <c r="A16" s="227"/>
      <c r="B16" s="235"/>
      <c r="C16" s="227" t="s">
        <v>11</v>
      </c>
      <c r="D16" s="227" t="s">
        <v>11</v>
      </c>
      <c r="E16" s="388" t="s">
        <v>2920</v>
      </c>
      <c r="F16" s="325">
        <v>11080</v>
      </c>
      <c r="G16" s="210"/>
      <c r="H16" s="210"/>
      <c r="I16" s="210"/>
      <c r="J16" s="650"/>
    </row>
    <row r="17" spans="1:18" s="651" customFormat="1" x14ac:dyDescent="0.4">
      <c r="A17" s="227"/>
      <c r="B17" s="235"/>
      <c r="C17" s="227"/>
      <c r="D17" s="227"/>
      <c r="E17" s="388"/>
      <c r="F17" s="325"/>
      <c r="G17" s="210"/>
      <c r="H17" s="210"/>
      <c r="I17" s="210"/>
      <c r="J17" s="650"/>
    </row>
    <row r="18" spans="1:18" s="223" customFormat="1" x14ac:dyDescent="0.4">
      <c r="A18" s="106"/>
      <c r="B18" s="106"/>
      <c r="C18" s="106"/>
      <c r="D18" s="106"/>
      <c r="E18" s="238"/>
      <c r="F18" s="239"/>
      <c r="G18" s="221"/>
      <c r="H18" s="221"/>
      <c r="I18" s="106"/>
      <c r="J18" s="224"/>
    </row>
    <row r="19" spans="1:18" x14ac:dyDescent="0.4">
      <c r="A19" s="106">
        <v>3</v>
      </c>
      <c r="B19" s="235">
        <v>243285</v>
      </c>
      <c r="C19" s="68" t="s">
        <v>2020</v>
      </c>
      <c r="D19" s="68" t="s">
        <v>2022</v>
      </c>
      <c r="E19" s="505" t="s">
        <v>2024</v>
      </c>
      <c r="F19" s="308">
        <v>650</v>
      </c>
      <c r="G19" s="612">
        <v>243287</v>
      </c>
      <c r="H19" s="219">
        <v>53664343</v>
      </c>
      <c r="I19" s="309" t="s">
        <v>487</v>
      </c>
      <c r="J19" s="203">
        <f>F19+F20+F21+F22+F23+F24+F25+F26+F27+F28+F29+F30+F31</f>
        <v>30090</v>
      </c>
      <c r="R19" s="70" t="s">
        <v>13</v>
      </c>
    </row>
    <row r="20" spans="1:18" x14ac:dyDescent="0.4">
      <c r="A20" s="106"/>
      <c r="B20" s="227"/>
      <c r="C20" s="227" t="s">
        <v>11</v>
      </c>
      <c r="D20" s="227" t="s">
        <v>11</v>
      </c>
      <c r="E20" s="505" t="s">
        <v>2025</v>
      </c>
      <c r="F20" s="308">
        <v>1700</v>
      </c>
      <c r="G20" s="219" t="s">
        <v>11</v>
      </c>
      <c r="H20" s="219" t="s">
        <v>11</v>
      </c>
      <c r="I20" s="219" t="s">
        <v>11</v>
      </c>
    </row>
    <row r="21" spans="1:18" x14ac:dyDescent="0.4">
      <c r="A21" s="106"/>
      <c r="B21" s="227"/>
      <c r="C21" s="227" t="s">
        <v>11</v>
      </c>
      <c r="D21" s="227" t="s">
        <v>11</v>
      </c>
      <c r="E21" s="505" t="s">
        <v>2023</v>
      </c>
      <c r="F21" s="308">
        <v>2800</v>
      </c>
      <c r="G21" s="219" t="s">
        <v>11</v>
      </c>
      <c r="H21" s="219" t="s">
        <v>11</v>
      </c>
      <c r="I21" s="219" t="s">
        <v>11</v>
      </c>
    </row>
    <row r="22" spans="1:18" s="263" customFormat="1" x14ac:dyDescent="0.4">
      <c r="A22" s="227"/>
      <c r="B22" s="235"/>
      <c r="C22" s="227" t="s">
        <v>11</v>
      </c>
      <c r="D22" s="227" t="s">
        <v>11</v>
      </c>
      <c r="E22" s="505" t="s">
        <v>2026</v>
      </c>
      <c r="F22" s="308">
        <v>1500</v>
      </c>
      <c r="G22" s="219" t="s">
        <v>11</v>
      </c>
      <c r="H22" s="219" t="s">
        <v>11</v>
      </c>
      <c r="I22" s="219" t="s">
        <v>11</v>
      </c>
      <c r="J22" s="262"/>
    </row>
    <row r="23" spans="1:18" s="263" customFormat="1" x14ac:dyDescent="0.4">
      <c r="A23" s="227"/>
      <c r="B23" s="235"/>
      <c r="C23" s="227" t="s">
        <v>11</v>
      </c>
      <c r="D23" s="227" t="s">
        <v>11</v>
      </c>
      <c r="E23" s="505" t="s">
        <v>2027</v>
      </c>
      <c r="F23" s="308">
        <v>1700</v>
      </c>
      <c r="G23" s="219" t="s">
        <v>11</v>
      </c>
      <c r="H23" s="219" t="s">
        <v>11</v>
      </c>
      <c r="I23" s="219" t="s">
        <v>11</v>
      </c>
      <c r="J23" s="262"/>
    </row>
    <row r="24" spans="1:18" s="263" customFormat="1" x14ac:dyDescent="0.4">
      <c r="A24" s="227"/>
      <c r="B24" s="235">
        <v>243307</v>
      </c>
      <c r="C24" s="227" t="s">
        <v>11</v>
      </c>
      <c r="D24" s="227" t="s">
        <v>11</v>
      </c>
      <c r="E24" s="505" t="s">
        <v>1965</v>
      </c>
      <c r="F24" s="308">
        <v>1700</v>
      </c>
      <c r="G24" s="217">
        <v>243311</v>
      </c>
      <c r="H24" s="219">
        <v>48846287</v>
      </c>
      <c r="I24" s="219" t="s">
        <v>11</v>
      </c>
      <c r="J24" s="262"/>
    </row>
    <row r="25" spans="1:18" s="263" customFormat="1" x14ac:dyDescent="0.4">
      <c r="A25" s="227"/>
      <c r="B25" s="235"/>
      <c r="C25" s="227" t="s">
        <v>11</v>
      </c>
      <c r="D25" s="227" t="s">
        <v>11</v>
      </c>
      <c r="E25" s="505" t="s">
        <v>1967</v>
      </c>
      <c r="F25" s="308">
        <v>2700</v>
      </c>
      <c r="G25" s="219" t="s">
        <v>11</v>
      </c>
      <c r="H25" s="219" t="s">
        <v>11</v>
      </c>
      <c r="I25" s="219" t="s">
        <v>11</v>
      </c>
      <c r="J25" s="262"/>
    </row>
    <row r="26" spans="1:18" s="263" customFormat="1" x14ac:dyDescent="0.4">
      <c r="A26" s="227"/>
      <c r="B26" s="235"/>
      <c r="C26" s="227" t="s">
        <v>11</v>
      </c>
      <c r="D26" s="227" t="s">
        <v>11</v>
      </c>
      <c r="E26" s="505" t="s">
        <v>1966</v>
      </c>
      <c r="F26" s="308">
        <v>1200</v>
      </c>
      <c r="G26" s="219" t="s">
        <v>11</v>
      </c>
      <c r="H26" s="219" t="s">
        <v>11</v>
      </c>
      <c r="I26" s="219" t="s">
        <v>11</v>
      </c>
      <c r="J26" s="262"/>
    </row>
    <row r="27" spans="1:18" s="263" customFormat="1" x14ac:dyDescent="0.4">
      <c r="A27" s="227"/>
      <c r="B27" s="235"/>
      <c r="C27" s="227" t="s">
        <v>11</v>
      </c>
      <c r="D27" s="227" t="s">
        <v>11</v>
      </c>
      <c r="E27" s="505" t="s">
        <v>1964</v>
      </c>
      <c r="F27" s="308">
        <v>2700</v>
      </c>
      <c r="G27" s="219" t="s">
        <v>11</v>
      </c>
      <c r="H27" s="219" t="s">
        <v>11</v>
      </c>
      <c r="I27" s="219" t="s">
        <v>11</v>
      </c>
      <c r="J27" s="262"/>
    </row>
    <row r="28" spans="1:18" s="263" customFormat="1" x14ac:dyDescent="0.4">
      <c r="A28" s="227"/>
      <c r="B28" s="235">
        <v>243332</v>
      </c>
      <c r="C28" s="227" t="s">
        <v>11</v>
      </c>
      <c r="D28" s="227" t="s">
        <v>11</v>
      </c>
      <c r="E28" s="505" t="s">
        <v>2147</v>
      </c>
      <c r="F28" s="308">
        <v>4400</v>
      </c>
      <c r="G28" s="217">
        <v>243332</v>
      </c>
      <c r="H28" s="219">
        <v>49392728</v>
      </c>
      <c r="I28" s="219" t="s">
        <v>11</v>
      </c>
      <c r="J28" s="262"/>
    </row>
    <row r="29" spans="1:18" s="263" customFormat="1" x14ac:dyDescent="0.4">
      <c r="A29" s="227"/>
      <c r="B29" s="235"/>
      <c r="C29" s="227" t="s">
        <v>11</v>
      </c>
      <c r="D29" s="227" t="s">
        <v>11</v>
      </c>
      <c r="E29" s="505" t="s">
        <v>2146</v>
      </c>
      <c r="F29" s="308">
        <v>1940</v>
      </c>
      <c r="G29" s="219" t="s">
        <v>11</v>
      </c>
      <c r="H29" s="219" t="s">
        <v>11</v>
      </c>
      <c r="I29" s="219" t="s">
        <v>11</v>
      </c>
      <c r="J29" s="262"/>
    </row>
    <row r="30" spans="1:18" s="263" customFormat="1" x14ac:dyDescent="0.4">
      <c r="A30" s="227"/>
      <c r="B30" s="235"/>
      <c r="C30" s="227" t="s">
        <v>11</v>
      </c>
      <c r="D30" s="227" t="s">
        <v>11</v>
      </c>
      <c r="E30" s="505" t="s">
        <v>2149</v>
      </c>
      <c r="F30" s="308">
        <v>5300</v>
      </c>
      <c r="G30" s="219" t="s">
        <v>11</v>
      </c>
      <c r="H30" s="219" t="s">
        <v>11</v>
      </c>
      <c r="I30" s="219" t="s">
        <v>11</v>
      </c>
      <c r="J30" s="262"/>
    </row>
    <row r="31" spans="1:18" s="263" customFormat="1" x14ac:dyDescent="0.4">
      <c r="A31" s="227"/>
      <c r="B31" s="235"/>
      <c r="C31" s="227" t="s">
        <v>11</v>
      </c>
      <c r="D31" s="227" t="s">
        <v>11</v>
      </c>
      <c r="E31" s="505" t="s">
        <v>2150</v>
      </c>
      <c r="F31" s="308">
        <v>1800</v>
      </c>
      <c r="G31" s="219" t="s">
        <v>11</v>
      </c>
      <c r="H31" s="219" t="s">
        <v>11</v>
      </c>
      <c r="I31" s="219" t="s">
        <v>11</v>
      </c>
      <c r="J31" s="262"/>
    </row>
    <row r="32" spans="1:18" s="263" customFormat="1" x14ac:dyDescent="0.4">
      <c r="A32" s="227"/>
      <c r="B32" s="235"/>
      <c r="C32" s="227" t="s">
        <v>11</v>
      </c>
      <c r="D32" s="227" t="s">
        <v>11</v>
      </c>
      <c r="E32" s="388" t="s">
        <v>2916</v>
      </c>
      <c r="F32" s="325">
        <v>1700</v>
      </c>
      <c r="G32" s="210"/>
      <c r="H32" s="210"/>
      <c r="I32" s="210"/>
      <c r="J32" s="262"/>
    </row>
    <row r="33" spans="1:10" s="263" customFormat="1" x14ac:dyDescent="0.4">
      <c r="A33" s="227"/>
      <c r="B33" s="235"/>
      <c r="C33" s="227" t="s">
        <v>11</v>
      </c>
      <c r="D33" s="227" t="s">
        <v>11</v>
      </c>
      <c r="E33" s="388" t="s">
        <v>2918</v>
      </c>
      <c r="F33" s="325">
        <v>680</v>
      </c>
      <c r="G33" s="210"/>
      <c r="H33" s="210"/>
      <c r="I33" s="210"/>
      <c r="J33" s="262"/>
    </row>
    <row r="34" spans="1:10" s="263" customFormat="1" x14ac:dyDescent="0.4">
      <c r="A34" s="227"/>
      <c r="B34" s="235"/>
      <c r="C34" s="227" t="s">
        <v>11</v>
      </c>
      <c r="D34" s="227" t="s">
        <v>11</v>
      </c>
      <c r="E34" s="388"/>
      <c r="F34" s="325"/>
      <c r="G34" s="210"/>
      <c r="H34" s="210"/>
      <c r="I34" s="210"/>
      <c r="J34" s="262"/>
    </row>
    <row r="35" spans="1:10" s="263" customFormat="1" x14ac:dyDescent="0.4">
      <c r="A35" s="227"/>
      <c r="B35" s="235"/>
      <c r="C35" s="227" t="s">
        <v>11</v>
      </c>
      <c r="D35" s="227" t="s">
        <v>11</v>
      </c>
      <c r="E35" s="388"/>
      <c r="F35" s="325"/>
      <c r="G35" s="210"/>
      <c r="H35" s="210"/>
      <c r="I35" s="210"/>
      <c r="J35" s="262"/>
    </row>
    <row r="36" spans="1:10" s="263" customFormat="1" x14ac:dyDescent="0.4">
      <c r="A36" s="227"/>
      <c r="B36" s="227"/>
      <c r="C36" s="106"/>
      <c r="D36" s="68"/>
      <c r="E36" s="260"/>
      <c r="F36" s="233"/>
      <c r="G36" s="210"/>
      <c r="H36" s="228"/>
      <c r="I36" s="228"/>
      <c r="J36" s="262"/>
    </row>
    <row r="37" spans="1:10" s="263" customFormat="1" x14ac:dyDescent="0.4">
      <c r="A37" s="227">
        <v>4</v>
      </c>
      <c r="B37" s="235">
        <v>243285</v>
      </c>
      <c r="C37" s="68" t="s">
        <v>2028</v>
      </c>
      <c r="D37" s="68" t="s">
        <v>2022</v>
      </c>
      <c r="E37" s="505" t="s">
        <v>2029</v>
      </c>
      <c r="F37" s="308">
        <v>14800</v>
      </c>
      <c r="G37" s="217">
        <v>243287</v>
      </c>
      <c r="H37" s="219">
        <v>53664342</v>
      </c>
      <c r="I37" s="219" t="s">
        <v>487</v>
      </c>
      <c r="J37" s="262">
        <f>F37+F38</f>
        <v>21800</v>
      </c>
    </row>
    <row r="38" spans="1:10" s="263" customFormat="1" x14ac:dyDescent="0.4">
      <c r="A38" s="227"/>
      <c r="B38" s="227"/>
      <c r="C38" s="227" t="s">
        <v>11</v>
      </c>
      <c r="D38" s="227" t="s">
        <v>11</v>
      </c>
      <c r="E38" s="240" t="s">
        <v>767</v>
      </c>
      <c r="F38" s="231">
        <v>7000</v>
      </c>
      <c r="G38" s="237">
        <v>243339</v>
      </c>
      <c r="H38" s="230">
        <v>49392767</v>
      </c>
      <c r="I38" s="230" t="s">
        <v>487</v>
      </c>
      <c r="J38" s="262"/>
    </row>
    <row r="39" spans="1:10" s="263" customFormat="1" x14ac:dyDescent="0.4">
      <c r="A39" s="227"/>
      <c r="B39" s="235">
        <v>243367</v>
      </c>
      <c r="C39" s="227" t="s">
        <v>11</v>
      </c>
      <c r="D39" s="227" t="s">
        <v>11</v>
      </c>
      <c r="E39" s="260" t="s">
        <v>2919</v>
      </c>
      <c r="F39" s="233">
        <v>18800</v>
      </c>
      <c r="G39" s="261"/>
      <c r="H39" s="228"/>
      <c r="I39" s="228"/>
      <c r="J39" s="262"/>
    </row>
    <row r="40" spans="1:10" s="263" customFormat="1" x14ac:dyDescent="0.4">
      <c r="A40" s="227"/>
      <c r="B40" s="227"/>
      <c r="C40" s="227"/>
      <c r="D40" s="228"/>
      <c r="E40" s="260"/>
      <c r="F40" s="233"/>
      <c r="G40" s="261"/>
      <c r="H40" s="228"/>
      <c r="I40" s="228"/>
      <c r="J40" s="262"/>
    </row>
    <row r="41" spans="1:10" s="263" customFormat="1" x14ac:dyDescent="0.4">
      <c r="A41" s="227"/>
      <c r="B41" s="227"/>
      <c r="C41" s="227"/>
      <c r="D41" s="228"/>
      <c r="E41" s="260"/>
      <c r="F41" s="233"/>
      <c r="G41" s="261"/>
      <c r="H41" s="228"/>
      <c r="I41" s="228"/>
      <c r="J41" s="262"/>
    </row>
    <row r="42" spans="1:10" s="263" customFormat="1" x14ac:dyDescent="0.4">
      <c r="A42" s="227"/>
      <c r="B42" s="227"/>
      <c r="C42" s="227"/>
      <c r="D42" s="228"/>
      <c r="E42" s="260"/>
      <c r="F42" s="233"/>
      <c r="G42" s="261"/>
      <c r="H42" s="228"/>
      <c r="I42" s="228"/>
      <c r="J42" s="262"/>
    </row>
    <row r="43" spans="1:10" s="263" customFormat="1" x14ac:dyDescent="0.4">
      <c r="A43" s="227"/>
      <c r="B43" s="227"/>
      <c r="C43" s="227"/>
      <c r="D43" s="228"/>
      <c r="E43" s="260"/>
      <c r="F43" s="233"/>
      <c r="G43" s="228"/>
      <c r="H43" s="228"/>
      <c r="I43" s="228"/>
      <c r="J43" s="262"/>
    </row>
    <row r="44" spans="1:10" s="263" customFormat="1" x14ac:dyDescent="0.4">
      <c r="A44" s="227">
        <v>5</v>
      </c>
      <c r="B44" s="235">
        <v>243332</v>
      </c>
      <c r="C44" s="228" t="s">
        <v>2553</v>
      </c>
      <c r="D44" s="228" t="s">
        <v>1278</v>
      </c>
      <c r="E44" s="240" t="s">
        <v>2554</v>
      </c>
      <c r="F44" s="231">
        <v>43300</v>
      </c>
      <c r="G44" s="237">
        <v>243332</v>
      </c>
      <c r="H44" s="230">
        <v>49392727</v>
      </c>
      <c r="I44" s="230" t="s">
        <v>487</v>
      </c>
      <c r="J44" s="262">
        <f>F44+F45</f>
        <v>67800</v>
      </c>
    </row>
    <row r="45" spans="1:10" s="263" customFormat="1" x14ac:dyDescent="0.4">
      <c r="A45" s="227"/>
      <c r="B45" s="227"/>
      <c r="C45" s="227" t="s">
        <v>11</v>
      </c>
      <c r="D45" s="227" t="s">
        <v>11</v>
      </c>
      <c r="E45" s="240" t="s">
        <v>2555</v>
      </c>
      <c r="F45" s="231">
        <v>24500</v>
      </c>
      <c r="G45" s="219" t="s">
        <v>11</v>
      </c>
      <c r="H45" s="219" t="s">
        <v>11</v>
      </c>
      <c r="I45" s="219" t="s">
        <v>11</v>
      </c>
      <c r="J45" s="262"/>
    </row>
    <row r="46" spans="1:10" s="263" customFormat="1" x14ac:dyDescent="0.4">
      <c r="A46" s="227"/>
      <c r="B46" s="235"/>
      <c r="C46" s="227" t="s">
        <v>11</v>
      </c>
      <c r="D46" s="227" t="s">
        <v>11</v>
      </c>
      <c r="E46" s="260"/>
      <c r="F46" s="233"/>
      <c r="G46" s="261"/>
      <c r="H46" s="228"/>
      <c r="I46" s="228"/>
      <c r="J46" s="262"/>
    </row>
    <row r="47" spans="1:10" s="263" customFormat="1" x14ac:dyDescent="0.4">
      <c r="A47" s="227"/>
      <c r="B47" s="227"/>
      <c r="C47" s="227"/>
      <c r="D47" s="227"/>
      <c r="E47" s="260"/>
      <c r="F47" s="233"/>
      <c r="G47" s="228"/>
      <c r="H47" s="228"/>
      <c r="I47" s="228"/>
      <c r="J47" s="262"/>
    </row>
    <row r="48" spans="1:10" s="263" customFormat="1" x14ac:dyDescent="0.4">
      <c r="A48" s="227"/>
      <c r="B48" s="227"/>
      <c r="C48" s="227"/>
      <c r="D48" s="227"/>
      <c r="E48" s="229"/>
      <c r="F48" s="236"/>
      <c r="G48" s="228"/>
      <c r="H48" s="228"/>
      <c r="I48" s="228"/>
      <c r="J48" s="262"/>
    </row>
    <row r="49" spans="1:10" s="263" customFormat="1" x14ac:dyDescent="0.4">
      <c r="A49" s="227"/>
      <c r="B49" s="227"/>
      <c r="C49" s="227"/>
      <c r="D49" s="228"/>
      <c r="E49" s="260"/>
      <c r="F49" s="233"/>
      <c r="G49" s="228"/>
      <c r="H49" s="228"/>
      <c r="I49" s="228"/>
      <c r="J49" s="262"/>
    </row>
    <row r="50" spans="1:10" s="263" customFormat="1" x14ac:dyDescent="0.4">
      <c r="A50" s="227"/>
      <c r="B50" s="227"/>
      <c r="C50" s="227"/>
      <c r="D50" s="228"/>
      <c r="E50" s="260"/>
      <c r="F50" s="233"/>
      <c r="G50" s="228"/>
      <c r="H50" s="228"/>
      <c r="I50" s="228"/>
      <c r="J50" s="262"/>
    </row>
    <row r="51" spans="1:10" s="263" customFormat="1" x14ac:dyDescent="0.4">
      <c r="A51" s="227"/>
      <c r="B51" s="227"/>
      <c r="C51" s="227"/>
      <c r="D51" s="228"/>
      <c r="E51" s="260"/>
      <c r="F51" s="233"/>
      <c r="G51" s="228"/>
      <c r="H51" s="228"/>
      <c r="I51" s="228"/>
      <c r="J51" s="262"/>
    </row>
    <row r="52" spans="1:10" s="263" customFormat="1" x14ac:dyDescent="0.4">
      <c r="A52" s="227"/>
      <c r="B52" s="227"/>
      <c r="C52" s="227"/>
      <c r="D52" s="228"/>
      <c r="E52" s="260"/>
      <c r="F52" s="233"/>
      <c r="G52" s="228"/>
      <c r="H52" s="228"/>
      <c r="I52" s="228"/>
      <c r="J52" s="262"/>
    </row>
    <row r="53" spans="1:10" x14ac:dyDescent="0.4">
      <c r="A53" s="68"/>
      <c r="B53" s="68"/>
      <c r="C53" s="69"/>
      <c r="D53" s="69"/>
      <c r="E53" s="256"/>
      <c r="F53" s="220">
        <f>SUM(F3:F52)</f>
        <v>273944.40000000002</v>
      </c>
      <c r="G53" s="69"/>
      <c r="H53" s="69"/>
      <c r="I53" s="242">
        <f>F53-J53</f>
        <v>33880.000000000029</v>
      </c>
      <c r="J53" s="203">
        <f>SUM(J1:J52)</f>
        <v>240064.4</v>
      </c>
    </row>
  </sheetData>
  <autoFilter ref="A2:I5" xr:uid="{FD26558D-ABC4-47B2-A335-3236CC4131EE}"/>
  <mergeCells count="1">
    <mergeCell ref="A1:I1"/>
  </mergeCells>
  <phoneticPr fontId="4" type="noConversion"/>
  <pageMargins left="0.31496062992125984" right="0.31496062992125984" top="0.74803149606299213" bottom="0.55118110236220474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2ED3-24F1-4FEA-BEE5-FDDAA72C35E9}">
  <dimension ref="A1:K17"/>
  <sheetViews>
    <sheetView workbookViewId="0">
      <selection activeCell="K5" sqref="K5"/>
    </sheetView>
  </sheetViews>
  <sheetFormatPr defaultRowHeight="21" x14ac:dyDescent="0.45"/>
  <cols>
    <col min="1" max="1" width="5.75" style="36" customWidth="1"/>
    <col min="2" max="2" width="8.875" style="36" customWidth="1"/>
    <col min="3" max="3" width="17.625" style="25" customWidth="1"/>
    <col min="4" max="4" width="11.5" style="25" customWidth="1"/>
    <col min="5" max="5" width="10.375" style="36" customWidth="1"/>
    <col min="6" max="6" width="10.25" style="37" customWidth="1"/>
    <col min="7" max="7" width="8.25" style="25" customWidth="1"/>
    <col min="8" max="8" width="8.75" style="25" customWidth="1"/>
    <col min="9" max="9" width="9.625" style="37" customWidth="1"/>
    <col min="10" max="10" width="9.625" style="25" bestFit="1" customWidth="1"/>
    <col min="11" max="16384" width="9" style="25"/>
  </cols>
  <sheetData>
    <row r="1" spans="1:11" s="20" customFormat="1" ht="29.25" x14ac:dyDescent="0.6">
      <c r="A1" s="794" t="s">
        <v>43</v>
      </c>
      <c r="B1" s="794"/>
      <c r="C1" s="794"/>
      <c r="D1" s="794"/>
      <c r="E1" s="794"/>
      <c r="F1" s="794"/>
      <c r="G1" s="794"/>
      <c r="H1" s="794"/>
      <c r="I1" s="794"/>
    </row>
    <row r="2" spans="1:11" x14ac:dyDescent="0.45">
      <c r="A2" s="66" t="s">
        <v>8</v>
      </c>
      <c r="B2" s="66" t="s">
        <v>7</v>
      </c>
      <c r="C2" s="66" t="s">
        <v>0</v>
      </c>
      <c r="D2" s="66" t="s">
        <v>1</v>
      </c>
      <c r="E2" s="66" t="s">
        <v>2</v>
      </c>
      <c r="F2" s="30" t="s">
        <v>3</v>
      </c>
      <c r="G2" s="66" t="s">
        <v>4</v>
      </c>
      <c r="H2" s="66" t="s">
        <v>6</v>
      </c>
      <c r="I2" s="30" t="s">
        <v>16</v>
      </c>
    </row>
    <row r="3" spans="1:11" s="1" customFormat="1" x14ac:dyDescent="0.45">
      <c r="A3" s="82"/>
      <c r="B3" s="83">
        <v>243162</v>
      </c>
      <c r="C3" s="82" t="s">
        <v>357</v>
      </c>
      <c r="D3" s="82"/>
      <c r="E3" s="82"/>
      <c r="F3" s="84"/>
      <c r="G3" s="82"/>
      <c r="H3" s="82"/>
      <c r="I3" s="84"/>
    </row>
    <row r="4" spans="1:11" s="73" customFormat="1" x14ac:dyDescent="0.45">
      <c r="A4" s="95">
        <v>1</v>
      </c>
      <c r="B4" s="95" t="s">
        <v>141</v>
      </c>
      <c r="C4" s="95" t="s">
        <v>142</v>
      </c>
      <c r="D4" s="102" t="s">
        <v>1017</v>
      </c>
      <c r="E4" s="490">
        <v>502009</v>
      </c>
      <c r="F4" s="491">
        <v>9000</v>
      </c>
      <c r="G4" s="495">
        <v>243181</v>
      </c>
      <c r="H4" s="490">
        <v>52410486</v>
      </c>
      <c r="I4" s="490" t="s">
        <v>487</v>
      </c>
      <c r="J4" s="101"/>
      <c r="K4" s="101">
        <f>F4+F5+F6+F7+F8+F9+F10+F11+F12+F13+F14</f>
        <v>800120</v>
      </c>
    </row>
    <row r="5" spans="1:11" s="73" customFormat="1" x14ac:dyDescent="0.45">
      <c r="A5" s="95"/>
      <c r="B5" s="95"/>
      <c r="C5" s="95" t="s">
        <v>11</v>
      </c>
      <c r="D5" s="100" t="s">
        <v>11</v>
      </c>
      <c r="E5" s="490">
        <v>505003</v>
      </c>
      <c r="F5" s="491">
        <v>34800</v>
      </c>
      <c r="G5" s="490" t="s">
        <v>11</v>
      </c>
      <c r="H5" s="490" t="s">
        <v>11</v>
      </c>
      <c r="I5" s="490" t="s">
        <v>11</v>
      </c>
    </row>
    <row r="6" spans="1:11" s="1" customFormat="1" x14ac:dyDescent="0.45">
      <c r="A6" s="3"/>
      <c r="B6" s="58">
        <v>243181</v>
      </c>
      <c r="C6" s="95" t="s">
        <v>11</v>
      </c>
      <c r="D6" s="100" t="s">
        <v>11</v>
      </c>
      <c r="E6" s="490">
        <v>506006</v>
      </c>
      <c r="F6" s="491">
        <v>50000</v>
      </c>
      <c r="G6" s="490" t="s">
        <v>11</v>
      </c>
      <c r="H6" s="490" t="s">
        <v>11</v>
      </c>
      <c r="I6" s="490" t="s">
        <v>11</v>
      </c>
    </row>
    <row r="7" spans="1:11" s="1" customFormat="1" x14ac:dyDescent="0.45">
      <c r="A7" s="3"/>
      <c r="B7" s="58"/>
      <c r="C7" s="95" t="s">
        <v>11</v>
      </c>
      <c r="D7" s="100" t="s">
        <v>11</v>
      </c>
      <c r="E7" s="490">
        <v>508001</v>
      </c>
      <c r="F7" s="491">
        <v>82510</v>
      </c>
      <c r="G7" s="490" t="s">
        <v>11</v>
      </c>
      <c r="H7" s="490" t="s">
        <v>11</v>
      </c>
      <c r="I7" s="490" t="s">
        <v>11</v>
      </c>
    </row>
    <row r="8" spans="1:11" s="21" customFormat="1" ht="21.75" x14ac:dyDescent="0.45">
      <c r="A8" s="13">
        <v>2</v>
      </c>
      <c r="B8" s="14">
        <v>243200</v>
      </c>
      <c r="C8" s="95" t="s">
        <v>11</v>
      </c>
      <c r="D8" s="100" t="s">
        <v>11</v>
      </c>
      <c r="E8" s="317">
        <v>507005</v>
      </c>
      <c r="F8" s="497">
        <v>49800</v>
      </c>
      <c r="G8" s="492">
        <v>243222</v>
      </c>
      <c r="H8" s="490">
        <v>53044909</v>
      </c>
      <c r="I8" s="490" t="s">
        <v>11</v>
      </c>
    </row>
    <row r="9" spans="1:11" s="21" customFormat="1" ht="21.75" x14ac:dyDescent="0.45">
      <c r="A9" s="13"/>
      <c r="B9" s="14"/>
      <c r="C9" s="95" t="s">
        <v>11</v>
      </c>
      <c r="D9" s="100" t="s">
        <v>11</v>
      </c>
      <c r="E9" s="317">
        <v>508004</v>
      </c>
      <c r="F9" s="497">
        <v>63425</v>
      </c>
      <c r="G9" s="490" t="s">
        <v>11</v>
      </c>
      <c r="H9" s="490" t="s">
        <v>11</v>
      </c>
      <c r="I9" s="490" t="s">
        <v>11</v>
      </c>
    </row>
    <row r="10" spans="1:11" s="21" customFormat="1" ht="21.75" x14ac:dyDescent="0.45">
      <c r="A10" s="13"/>
      <c r="B10" s="14"/>
      <c r="C10" s="95" t="s">
        <v>11</v>
      </c>
      <c r="D10" s="100" t="s">
        <v>11</v>
      </c>
      <c r="E10" s="317">
        <v>508005</v>
      </c>
      <c r="F10" s="497">
        <v>59450</v>
      </c>
      <c r="G10" s="490" t="s">
        <v>11</v>
      </c>
      <c r="H10" s="490" t="s">
        <v>11</v>
      </c>
      <c r="I10" s="490" t="s">
        <v>11</v>
      </c>
    </row>
    <row r="11" spans="1:11" s="21" customFormat="1" ht="21.75" x14ac:dyDescent="0.45">
      <c r="A11" s="13"/>
      <c r="B11" s="14"/>
      <c r="C11" s="95" t="s">
        <v>11</v>
      </c>
      <c r="D11" s="100" t="s">
        <v>11</v>
      </c>
      <c r="E11" s="317">
        <v>508007</v>
      </c>
      <c r="F11" s="497">
        <v>50700</v>
      </c>
      <c r="G11" s="490" t="s">
        <v>11</v>
      </c>
      <c r="H11" s="490" t="s">
        <v>11</v>
      </c>
      <c r="I11" s="490" t="s">
        <v>11</v>
      </c>
    </row>
    <row r="12" spans="1:11" s="105" customFormat="1" ht="21.75" x14ac:dyDescent="0.45">
      <c r="A12" s="42"/>
      <c r="B12" s="94"/>
      <c r="C12" s="95" t="s">
        <v>11</v>
      </c>
      <c r="D12" s="100" t="s">
        <v>11</v>
      </c>
      <c r="E12" s="317">
        <v>508003</v>
      </c>
      <c r="F12" s="497">
        <v>91200</v>
      </c>
      <c r="G12" s="490" t="s">
        <v>11</v>
      </c>
      <c r="H12" s="490" t="s">
        <v>11</v>
      </c>
      <c r="I12" s="490" t="s">
        <v>11</v>
      </c>
    </row>
    <row r="13" spans="1:11" s="21" customFormat="1" ht="21.75" x14ac:dyDescent="0.45">
      <c r="A13" s="13"/>
      <c r="B13" s="14">
        <v>243276</v>
      </c>
      <c r="C13" s="95" t="s">
        <v>11</v>
      </c>
      <c r="D13" s="100" t="s">
        <v>11</v>
      </c>
      <c r="E13" s="317">
        <v>511004</v>
      </c>
      <c r="F13" s="497">
        <v>245235</v>
      </c>
      <c r="G13" s="492">
        <v>243277</v>
      </c>
      <c r="H13" s="490">
        <v>53664297</v>
      </c>
      <c r="I13" s="490" t="s">
        <v>11</v>
      </c>
    </row>
    <row r="14" spans="1:11" s="1" customFormat="1" x14ac:dyDescent="0.45">
      <c r="A14" s="3"/>
      <c r="B14" s="58">
        <v>243307</v>
      </c>
      <c r="C14" s="95" t="s">
        <v>11</v>
      </c>
      <c r="D14" s="100" t="s">
        <v>11</v>
      </c>
      <c r="E14" s="490">
        <v>508008</v>
      </c>
      <c r="F14" s="491">
        <v>64000</v>
      </c>
      <c r="G14" s="492">
        <v>243307</v>
      </c>
      <c r="H14" s="490">
        <v>45133514</v>
      </c>
      <c r="I14" s="490" t="s">
        <v>11</v>
      </c>
    </row>
    <row r="15" spans="1:11" s="1" customFormat="1" x14ac:dyDescent="0.45">
      <c r="A15" s="3"/>
      <c r="B15" s="58"/>
      <c r="C15" s="95"/>
      <c r="D15" s="100"/>
      <c r="E15" s="60"/>
      <c r="F15" s="61"/>
      <c r="G15" s="661"/>
      <c r="H15" s="60"/>
      <c r="I15" s="60"/>
    </row>
    <row r="16" spans="1:11" s="1" customFormat="1" x14ac:dyDescent="0.45">
      <c r="A16" s="3"/>
      <c r="B16" s="3"/>
      <c r="C16" s="2"/>
      <c r="D16" s="65"/>
      <c r="E16" s="3"/>
      <c r="F16" s="59">
        <f>SUM(F4:F14)</f>
        <v>800120</v>
      </c>
      <c r="G16" s="2"/>
      <c r="H16" s="2"/>
      <c r="I16" s="96">
        <f>F16-K16</f>
        <v>0</v>
      </c>
      <c r="J16" s="47"/>
      <c r="K16" s="47">
        <f>SUM(K4:K14)</f>
        <v>800120</v>
      </c>
    </row>
    <row r="17" spans="1:9" s="1" customFormat="1" x14ac:dyDescent="0.45">
      <c r="A17" s="4"/>
      <c r="B17" s="4"/>
      <c r="E17" s="4"/>
      <c r="F17" s="5"/>
      <c r="I17" s="5"/>
    </row>
  </sheetData>
  <autoFilter ref="A2:I13" xr:uid="{0CDE2ED3-24F1-4FEA-BEE5-FDDAA72C35E9}"/>
  <mergeCells count="1">
    <mergeCell ref="A1:I1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B0F3-C948-4090-8BA1-7D11940E611F}">
  <dimension ref="A1:J27"/>
  <sheetViews>
    <sheetView workbookViewId="0">
      <selection activeCell="J5" sqref="J5"/>
    </sheetView>
  </sheetViews>
  <sheetFormatPr defaultRowHeight="21" x14ac:dyDescent="0.45"/>
  <cols>
    <col min="1" max="1" width="8.375" style="4" customWidth="1"/>
    <col min="2" max="2" width="9.125" style="4" customWidth="1"/>
    <col min="3" max="3" width="21.375" style="1" customWidth="1"/>
    <col min="4" max="4" width="8.75" style="1" customWidth="1"/>
    <col min="5" max="5" width="12.125" style="4" customWidth="1"/>
    <col min="6" max="6" width="10.5" style="5" customWidth="1"/>
    <col min="7" max="7" width="10" style="1" customWidth="1"/>
    <col min="8" max="8" width="11.625" style="1" customWidth="1"/>
    <col min="9" max="9" width="11.875" style="5" customWidth="1"/>
    <col min="10" max="10" width="9.625" style="1" bestFit="1" customWidth="1"/>
    <col min="11" max="16384" width="9" style="1"/>
  </cols>
  <sheetData>
    <row r="1" spans="1:10" s="20" customFormat="1" ht="29.25" x14ac:dyDescent="0.6">
      <c r="A1" s="794" t="s">
        <v>43</v>
      </c>
      <c r="B1" s="794"/>
      <c r="C1" s="794"/>
      <c r="D1" s="794"/>
      <c r="E1" s="794"/>
      <c r="F1" s="794"/>
      <c r="G1" s="794"/>
      <c r="H1" s="794"/>
      <c r="I1" s="794"/>
    </row>
    <row r="2" spans="1:10" s="19" customFormat="1" ht="23.25" x14ac:dyDescent="0.5">
      <c r="A2" s="17" t="s">
        <v>8</v>
      </c>
      <c r="B2" s="17" t="s">
        <v>7</v>
      </c>
      <c r="C2" s="17" t="s">
        <v>0</v>
      </c>
      <c r="D2" s="17" t="s">
        <v>1</v>
      </c>
      <c r="E2" s="17" t="s">
        <v>2</v>
      </c>
      <c r="F2" s="18" t="s">
        <v>3</v>
      </c>
      <c r="G2" s="17" t="s">
        <v>4</v>
      </c>
      <c r="H2" s="17" t="s">
        <v>6</v>
      </c>
      <c r="I2" s="18" t="s">
        <v>16</v>
      </c>
    </row>
    <row r="3" spans="1:10" s="19" customFormat="1" ht="23.25" x14ac:dyDescent="0.5">
      <c r="A3" s="89">
        <v>243162</v>
      </c>
      <c r="B3" s="87"/>
      <c r="C3" s="87" t="s">
        <v>357</v>
      </c>
      <c r="D3" s="87"/>
      <c r="E3" s="87"/>
      <c r="F3" s="88"/>
      <c r="G3" s="87"/>
      <c r="H3" s="87"/>
      <c r="I3" s="88"/>
    </row>
    <row r="4" spans="1:10" s="21" customFormat="1" ht="21.75" x14ac:dyDescent="0.45">
      <c r="A4" s="14">
        <v>1</v>
      </c>
      <c r="B4" s="14">
        <v>243244</v>
      </c>
      <c r="C4" s="13" t="s">
        <v>1292</v>
      </c>
      <c r="D4" s="13" t="s">
        <v>1293</v>
      </c>
      <c r="E4" s="486" t="s">
        <v>1113</v>
      </c>
      <c r="F4" s="487">
        <v>16607</v>
      </c>
      <c r="G4" s="488">
        <v>243244</v>
      </c>
      <c r="H4" s="486">
        <v>53045040</v>
      </c>
      <c r="I4" s="489" t="s">
        <v>487</v>
      </c>
      <c r="J4" s="46">
        <f>F4+F5</f>
        <v>16607</v>
      </c>
    </row>
    <row r="5" spans="1:10" s="21" customFormat="1" ht="21.75" x14ac:dyDescent="0.45">
      <c r="A5" s="13"/>
      <c r="B5" s="14"/>
      <c r="C5" s="27"/>
      <c r="D5" s="27"/>
      <c r="E5" s="32"/>
      <c r="F5" s="85"/>
      <c r="G5" s="43"/>
      <c r="H5" s="32"/>
      <c r="I5" s="32"/>
    </row>
    <row r="6" spans="1:10" s="21" customFormat="1" ht="21.75" x14ac:dyDescent="0.45">
      <c r="A6" s="13"/>
      <c r="B6" s="13"/>
      <c r="C6" s="15"/>
      <c r="D6" s="13"/>
      <c r="E6" s="13"/>
      <c r="F6" s="29">
        <f>SUM(F4:F5)</f>
        <v>16607</v>
      </c>
      <c r="G6" s="15"/>
      <c r="H6" s="15"/>
      <c r="I6" s="16">
        <f>F6-J4</f>
        <v>0</v>
      </c>
      <c r="J6" s="46">
        <f>SUM(J4:J5)</f>
        <v>16607</v>
      </c>
    </row>
    <row r="27" spans="6:6" x14ac:dyDescent="0.45">
      <c r="F27" s="5" t="s">
        <v>13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DF12F-DE2A-408E-99A1-FC372ACC8172}">
  <dimension ref="A1:K39"/>
  <sheetViews>
    <sheetView topLeftCell="A23" workbookViewId="0">
      <selection activeCell="O23" sqref="O23"/>
    </sheetView>
  </sheetViews>
  <sheetFormatPr defaultRowHeight="21" x14ac:dyDescent="0.45"/>
  <cols>
    <col min="1" max="1" width="6.375" style="36" customWidth="1"/>
    <col min="2" max="2" width="9" style="36" customWidth="1"/>
    <col min="3" max="3" width="17.75" style="25" customWidth="1"/>
    <col min="4" max="4" width="12.875" style="25" customWidth="1"/>
    <col min="5" max="5" width="11.625" style="36" customWidth="1"/>
    <col min="6" max="6" width="10" style="37" customWidth="1"/>
    <col min="7" max="7" width="9.625" style="25" customWidth="1"/>
    <col min="8" max="8" width="9.125" style="25" customWidth="1"/>
    <col min="9" max="9" width="9.5" style="37" customWidth="1"/>
    <col min="10" max="10" width="11.25" style="25" customWidth="1"/>
    <col min="11" max="16384" width="9" style="25"/>
  </cols>
  <sheetData>
    <row r="1" spans="1:11" s="20" customFormat="1" ht="29.25" x14ac:dyDescent="0.6">
      <c r="A1" s="794" t="s">
        <v>43</v>
      </c>
      <c r="B1" s="794"/>
      <c r="C1" s="794"/>
      <c r="D1" s="794"/>
      <c r="E1" s="794"/>
      <c r="F1" s="794"/>
      <c r="G1" s="794"/>
      <c r="H1" s="794"/>
      <c r="I1" s="794"/>
    </row>
    <row r="2" spans="1:11" s="24" customFormat="1" ht="21.75" x14ac:dyDescent="0.45">
      <c r="A2" s="22" t="s">
        <v>8</v>
      </c>
      <c r="B2" s="22" t="s">
        <v>7</v>
      </c>
      <c r="C2" s="22" t="s">
        <v>0</v>
      </c>
      <c r="D2" s="22" t="s">
        <v>1</v>
      </c>
      <c r="E2" s="22" t="s">
        <v>2</v>
      </c>
      <c r="F2" s="23" t="s">
        <v>3</v>
      </c>
      <c r="G2" s="22" t="s">
        <v>4</v>
      </c>
      <c r="H2" s="22" t="s">
        <v>6</v>
      </c>
      <c r="I2" s="23" t="s">
        <v>16</v>
      </c>
    </row>
    <row r="3" spans="1:11" s="93" customFormat="1" ht="21.75" x14ac:dyDescent="0.45">
      <c r="A3" s="90"/>
      <c r="B3" s="91">
        <v>243162</v>
      </c>
      <c r="C3" s="90" t="s">
        <v>357</v>
      </c>
      <c r="D3" s="90"/>
      <c r="E3" s="90"/>
      <c r="F3" s="92"/>
      <c r="G3" s="90"/>
      <c r="H3" s="90"/>
      <c r="I3" s="92"/>
    </row>
    <row r="4" spans="1:11" s="24" customFormat="1" ht="21.75" x14ac:dyDescent="0.45">
      <c r="A4" s="22">
        <v>1</v>
      </c>
      <c r="B4" s="501">
        <v>243180</v>
      </c>
      <c r="C4" s="22" t="s">
        <v>589</v>
      </c>
      <c r="D4" s="22" t="s">
        <v>210</v>
      </c>
      <c r="E4" s="502" t="s">
        <v>351</v>
      </c>
      <c r="F4" s="497">
        <v>99390</v>
      </c>
      <c r="G4" s="316">
        <v>243181</v>
      </c>
      <c r="H4" s="317">
        <v>52410480</v>
      </c>
      <c r="I4" s="318" t="s">
        <v>487</v>
      </c>
      <c r="J4" s="470">
        <f>F4+F5+F6+F7+F8+F9+F10+F11+F12+F13</f>
        <v>690204</v>
      </c>
    </row>
    <row r="5" spans="1:11" s="24" customFormat="1" ht="21.75" x14ac:dyDescent="0.45">
      <c r="A5" s="22"/>
      <c r="B5" s="501">
        <v>243206</v>
      </c>
      <c r="C5" s="22" t="s">
        <v>11</v>
      </c>
      <c r="D5" s="22" t="s">
        <v>11</v>
      </c>
      <c r="E5" s="496" t="s">
        <v>729</v>
      </c>
      <c r="F5" s="497">
        <v>97780</v>
      </c>
      <c r="G5" s="316">
        <v>243207</v>
      </c>
      <c r="H5" s="317">
        <v>52410596</v>
      </c>
      <c r="I5" s="318" t="s">
        <v>11</v>
      </c>
      <c r="J5" s="470"/>
    </row>
    <row r="6" spans="1:11" s="24" customFormat="1" ht="21.75" x14ac:dyDescent="0.45">
      <c r="A6" s="22"/>
      <c r="B6" s="501">
        <v>243216</v>
      </c>
      <c r="C6" s="22" t="s">
        <v>11</v>
      </c>
      <c r="D6" s="22" t="s">
        <v>11</v>
      </c>
      <c r="E6" s="496" t="s">
        <v>899</v>
      </c>
      <c r="F6" s="497">
        <v>96690</v>
      </c>
      <c r="G6" s="316">
        <v>243238</v>
      </c>
      <c r="H6" s="317">
        <v>53045012</v>
      </c>
      <c r="I6" s="318" t="s">
        <v>11</v>
      </c>
      <c r="J6" s="470"/>
    </row>
    <row r="7" spans="1:11" s="24" customFormat="1" ht="21.75" x14ac:dyDescent="0.45">
      <c r="A7" s="22"/>
      <c r="B7" s="501"/>
      <c r="C7" s="22" t="s">
        <v>11</v>
      </c>
      <c r="D7" s="22" t="s">
        <v>11</v>
      </c>
      <c r="E7" s="496" t="s">
        <v>900</v>
      </c>
      <c r="F7" s="497">
        <v>2910</v>
      </c>
      <c r="G7" s="318" t="s">
        <v>11</v>
      </c>
      <c r="H7" s="318" t="s">
        <v>11</v>
      </c>
      <c r="I7" s="318" t="s">
        <v>11</v>
      </c>
      <c r="J7" s="470"/>
    </row>
    <row r="8" spans="1:11" s="24" customFormat="1" ht="21.75" x14ac:dyDescent="0.45">
      <c r="A8" s="22"/>
      <c r="B8" s="501">
        <v>243238</v>
      </c>
      <c r="C8" s="22" t="s">
        <v>11</v>
      </c>
      <c r="D8" s="22" t="s">
        <v>11</v>
      </c>
      <c r="E8" s="496" t="s">
        <v>1247</v>
      </c>
      <c r="F8" s="497">
        <v>98560</v>
      </c>
      <c r="G8" s="316">
        <v>243238</v>
      </c>
      <c r="H8" s="317">
        <v>53045012</v>
      </c>
      <c r="I8" s="318" t="s">
        <v>487</v>
      </c>
      <c r="J8" s="470"/>
    </row>
    <row r="9" spans="1:11" s="24" customFormat="1" ht="21.75" x14ac:dyDescent="0.45">
      <c r="A9" s="22"/>
      <c r="B9" s="501">
        <v>243279</v>
      </c>
      <c r="C9" s="22" t="s">
        <v>11</v>
      </c>
      <c r="D9" s="22" t="s">
        <v>11</v>
      </c>
      <c r="E9" s="496" t="s">
        <v>1948</v>
      </c>
      <c r="F9" s="497">
        <v>86640</v>
      </c>
      <c r="G9" s="316">
        <v>243279</v>
      </c>
      <c r="H9" s="317">
        <v>53664306</v>
      </c>
      <c r="I9" s="318" t="s">
        <v>11</v>
      </c>
      <c r="J9" s="470"/>
    </row>
    <row r="10" spans="1:11" s="24" customFormat="1" ht="21.75" x14ac:dyDescent="0.45">
      <c r="A10" s="22"/>
      <c r="B10" s="501"/>
      <c r="C10" s="22" t="s">
        <v>11</v>
      </c>
      <c r="D10" s="22" t="s">
        <v>11</v>
      </c>
      <c r="E10" s="496" t="s">
        <v>1949</v>
      </c>
      <c r="F10" s="497">
        <v>30278</v>
      </c>
      <c r="G10" s="318" t="s">
        <v>11</v>
      </c>
      <c r="H10" s="318" t="s">
        <v>11</v>
      </c>
      <c r="I10" s="318" t="s">
        <v>11</v>
      </c>
      <c r="J10" s="470"/>
    </row>
    <row r="11" spans="1:11" s="473" customFormat="1" ht="21.75" x14ac:dyDescent="0.45">
      <c r="A11" s="32"/>
      <c r="B11" s="33">
        <v>243293</v>
      </c>
      <c r="C11" s="32" t="s">
        <v>11</v>
      </c>
      <c r="D11" s="32" t="s">
        <v>11</v>
      </c>
      <c r="E11" s="496" t="s">
        <v>2087</v>
      </c>
      <c r="F11" s="497">
        <v>99270</v>
      </c>
      <c r="G11" s="638">
        <v>243293</v>
      </c>
      <c r="H11" s="639">
        <v>48846191</v>
      </c>
      <c r="I11" s="318" t="s">
        <v>11</v>
      </c>
      <c r="J11" s="637"/>
    </row>
    <row r="12" spans="1:11" s="473" customFormat="1" ht="21.75" x14ac:dyDescent="0.45">
      <c r="A12" s="32"/>
      <c r="B12" s="33">
        <v>243321</v>
      </c>
      <c r="C12" s="32" t="s">
        <v>11</v>
      </c>
      <c r="D12" s="32" t="s">
        <v>11</v>
      </c>
      <c r="E12" s="496" t="s">
        <v>2353</v>
      </c>
      <c r="F12" s="497">
        <v>75720</v>
      </c>
      <c r="G12" s="638">
        <v>243321</v>
      </c>
      <c r="H12" s="639">
        <v>48846342</v>
      </c>
      <c r="I12" s="318" t="s">
        <v>11</v>
      </c>
      <c r="J12" s="637"/>
    </row>
    <row r="13" spans="1:11" s="24" customFormat="1" ht="21.75" x14ac:dyDescent="0.45">
      <c r="A13" s="22"/>
      <c r="B13" s="501"/>
      <c r="C13" s="22"/>
      <c r="D13" s="22"/>
      <c r="E13" s="623" t="s">
        <v>2354</v>
      </c>
      <c r="F13" s="745">
        <v>2966</v>
      </c>
      <c r="G13" s="318" t="s">
        <v>11</v>
      </c>
      <c r="H13" s="318" t="s">
        <v>11</v>
      </c>
      <c r="I13" s="318" t="s">
        <v>11</v>
      </c>
      <c r="J13" s="470"/>
    </row>
    <row r="14" spans="1:11" s="24" customFormat="1" ht="21.75" x14ac:dyDescent="0.45">
      <c r="A14" s="22"/>
      <c r="B14" s="501"/>
      <c r="C14" s="22"/>
      <c r="D14" s="22"/>
      <c r="E14" s="503"/>
      <c r="F14" s="29"/>
      <c r="G14" s="32"/>
      <c r="H14" s="32"/>
      <c r="I14" s="32"/>
    </row>
    <row r="15" spans="1:11" s="24" customFormat="1" ht="21.75" x14ac:dyDescent="0.45">
      <c r="A15" s="22">
        <v>2</v>
      </c>
      <c r="B15" s="501">
        <v>243209</v>
      </c>
      <c r="C15" s="22" t="s">
        <v>848</v>
      </c>
      <c r="D15" s="22" t="s">
        <v>210</v>
      </c>
      <c r="E15" s="126" t="s">
        <v>347</v>
      </c>
      <c r="F15" s="123">
        <v>5416</v>
      </c>
      <c r="G15" s="127">
        <v>243210</v>
      </c>
      <c r="H15" s="119">
        <v>52410640</v>
      </c>
      <c r="I15" s="120" t="s">
        <v>487</v>
      </c>
      <c r="J15" s="470">
        <f>F15</f>
        <v>5416</v>
      </c>
      <c r="K15" s="470"/>
    </row>
    <row r="16" spans="1:11" s="24" customFormat="1" ht="21.75" x14ac:dyDescent="0.45">
      <c r="A16" s="22"/>
      <c r="B16" s="501"/>
      <c r="C16" s="22" t="s">
        <v>11</v>
      </c>
      <c r="D16" s="22" t="s">
        <v>11</v>
      </c>
      <c r="E16" s="503" t="s">
        <v>1609</v>
      </c>
      <c r="F16" s="29">
        <v>8124</v>
      </c>
      <c r="G16" s="504"/>
      <c r="H16" s="504"/>
      <c r="I16" s="29"/>
    </row>
    <row r="17" spans="1:10" s="24" customFormat="1" ht="21.75" x14ac:dyDescent="0.45">
      <c r="A17" s="22"/>
      <c r="B17" s="501"/>
      <c r="C17" s="22" t="s">
        <v>11</v>
      </c>
      <c r="D17" s="22" t="s">
        <v>11</v>
      </c>
      <c r="E17" s="503" t="s">
        <v>1610</v>
      </c>
      <c r="F17" s="38">
        <v>5416</v>
      </c>
      <c r="G17" s="33"/>
      <c r="H17" s="32"/>
      <c r="I17" s="38"/>
      <c r="J17" s="470"/>
    </row>
    <row r="18" spans="1:10" s="24" customFormat="1" ht="21.75" x14ac:dyDescent="0.45">
      <c r="A18" s="22"/>
      <c r="B18" s="501"/>
      <c r="C18" s="22" t="s">
        <v>11</v>
      </c>
      <c r="D18" s="22" t="s">
        <v>11</v>
      </c>
      <c r="E18" s="518" t="s">
        <v>1639</v>
      </c>
      <c r="F18" s="38">
        <v>5416</v>
      </c>
      <c r="G18" s="33"/>
      <c r="H18" s="32"/>
      <c r="I18" s="38"/>
    </row>
    <row r="19" spans="1:10" s="24" customFormat="1" ht="21.75" x14ac:dyDescent="0.45">
      <c r="A19" s="22"/>
      <c r="B19" s="501"/>
      <c r="C19" s="22" t="s">
        <v>11</v>
      </c>
      <c r="D19" s="22" t="s">
        <v>11</v>
      </c>
      <c r="E19" s="518" t="s">
        <v>2234</v>
      </c>
      <c r="F19" s="38">
        <v>5416</v>
      </c>
      <c r="G19" s="33"/>
      <c r="H19" s="32"/>
      <c r="I19" s="38"/>
    </row>
    <row r="20" spans="1:10" s="24" customFormat="1" ht="21.75" x14ac:dyDescent="0.45">
      <c r="A20" s="22"/>
      <c r="B20" s="501"/>
      <c r="C20" s="22" t="s">
        <v>11</v>
      </c>
      <c r="D20" s="22" t="s">
        <v>11</v>
      </c>
      <c r="E20" s="518" t="s">
        <v>2382</v>
      </c>
      <c r="F20" s="38">
        <v>5416</v>
      </c>
      <c r="G20" s="33"/>
      <c r="H20" s="32"/>
      <c r="I20" s="38"/>
    </row>
    <row r="21" spans="1:10" s="24" customFormat="1" ht="21.75" x14ac:dyDescent="0.45">
      <c r="A21" s="22"/>
      <c r="B21" s="501"/>
      <c r="C21" s="22"/>
      <c r="D21" s="22"/>
      <c r="E21" s="518"/>
      <c r="F21" s="38"/>
      <c r="G21" s="33"/>
      <c r="H21" s="32"/>
      <c r="I21" s="38"/>
    </row>
    <row r="22" spans="1:10" s="24" customFormat="1" ht="21.75" x14ac:dyDescent="0.45">
      <c r="A22" s="22"/>
      <c r="B22" s="501"/>
      <c r="C22" s="22"/>
      <c r="D22" s="22"/>
      <c r="E22" s="518"/>
      <c r="F22" s="38"/>
      <c r="G22" s="33"/>
      <c r="H22" s="32"/>
      <c r="I22" s="38"/>
    </row>
    <row r="23" spans="1:10" s="24" customFormat="1" ht="21.75" x14ac:dyDescent="0.45">
      <c r="A23" s="22"/>
      <c r="B23" s="501"/>
      <c r="C23" s="22"/>
      <c r="D23" s="22"/>
      <c r="E23" s="518"/>
      <c r="F23" s="38"/>
      <c r="G23" s="33"/>
      <c r="H23" s="32"/>
      <c r="I23" s="38"/>
    </row>
    <row r="24" spans="1:10" s="24" customFormat="1" ht="21.75" x14ac:dyDescent="0.45">
      <c r="A24" s="22">
        <v>3</v>
      </c>
      <c r="B24" s="501">
        <v>243277</v>
      </c>
      <c r="C24" s="68" t="s">
        <v>1900</v>
      </c>
      <c r="D24" s="22" t="s">
        <v>11</v>
      </c>
      <c r="E24" s="623" t="s">
        <v>1901</v>
      </c>
      <c r="F24" s="624">
        <v>27600</v>
      </c>
      <c r="G24" s="626">
        <v>243287</v>
      </c>
      <c r="H24" s="625">
        <v>53664336</v>
      </c>
      <c r="I24" s="625" t="s">
        <v>487</v>
      </c>
      <c r="J24" s="470">
        <f>F24</f>
        <v>27600</v>
      </c>
    </row>
    <row r="25" spans="1:10" s="24" customFormat="1" ht="21.75" x14ac:dyDescent="0.45">
      <c r="A25" s="22"/>
      <c r="B25" s="501"/>
      <c r="C25" s="22"/>
      <c r="D25" s="22"/>
      <c r="E25" s="86"/>
      <c r="F25" s="38"/>
      <c r="G25" s="33"/>
      <c r="H25" s="32"/>
      <c r="I25" s="32"/>
    </row>
    <row r="26" spans="1:10" s="24" customFormat="1" ht="21.75" x14ac:dyDescent="0.45">
      <c r="A26" s="22">
        <v>4</v>
      </c>
      <c r="B26" s="501">
        <v>243320</v>
      </c>
      <c r="C26" s="22" t="s">
        <v>2447</v>
      </c>
      <c r="D26" s="22" t="s">
        <v>2448</v>
      </c>
      <c r="E26" s="747" t="s">
        <v>2449</v>
      </c>
      <c r="F26" s="624">
        <v>44120</v>
      </c>
      <c r="G26" s="623" t="s">
        <v>2450</v>
      </c>
      <c r="H26" s="625">
        <v>48846315</v>
      </c>
      <c r="I26" s="625" t="s">
        <v>487</v>
      </c>
      <c r="J26" s="470">
        <f>F26+F27</f>
        <v>87240</v>
      </c>
    </row>
    <row r="27" spans="1:10" s="24" customFormat="1" ht="21.75" x14ac:dyDescent="0.45">
      <c r="A27" s="22"/>
      <c r="B27" s="501"/>
      <c r="C27" s="22" t="s">
        <v>11</v>
      </c>
      <c r="D27" s="22" t="s">
        <v>11</v>
      </c>
      <c r="E27" s="747" t="s">
        <v>2551</v>
      </c>
      <c r="F27" s="624">
        <v>43120</v>
      </c>
      <c r="G27" s="626">
        <v>243332</v>
      </c>
      <c r="H27" s="625">
        <v>49392720</v>
      </c>
      <c r="I27" s="624" t="s">
        <v>487</v>
      </c>
    </row>
    <row r="28" spans="1:10" s="24" customFormat="1" ht="21.75" x14ac:dyDescent="0.45">
      <c r="A28" s="22"/>
      <c r="B28" s="501">
        <v>243348</v>
      </c>
      <c r="C28" s="22" t="s">
        <v>11</v>
      </c>
      <c r="D28" s="22" t="s">
        <v>11</v>
      </c>
      <c r="E28" s="86"/>
      <c r="F28" s="38">
        <v>47380</v>
      </c>
      <c r="G28" s="33"/>
      <c r="H28" s="32"/>
      <c r="I28" s="38"/>
    </row>
    <row r="29" spans="1:10" s="24" customFormat="1" ht="21.75" x14ac:dyDescent="0.45">
      <c r="A29" s="22"/>
      <c r="B29" s="501"/>
      <c r="C29" s="22" t="s">
        <v>11</v>
      </c>
      <c r="D29" s="22" t="s">
        <v>11</v>
      </c>
      <c r="E29" s="86"/>
      <c r="F29" s="38"/>
      <c r="G29" s="33"/>
      <c r="H29" s="32"/>
      <c r="I29" s="38"/>
    </row>
    <row r="30" spans="1:10" s="24" customFormat="1" ht="21.75" x14ac:dyDescent="0.45">
      <c r="A30" s="22"/>
      <c r="B30" s="501"/>
      <c r="C30" s="22"/>
      <c r="D30" s="22"/>
      <c r="E30" s="86"/>
      <c r="F30" s="38"/>
      <c r="G30" s="33"/>
      <c r="H30" s="32"/>
      <c r="I30" s="38"/>
    </row>
    <row r="31" spans="1:10" s="24" customFormat="1" ht="21.75" x14ac:dyDescent="0.45">
      <c r="A31" s="22"/>
      <c r="B31" s="501"/>
      <c r="C31" s="22"/>
      <c r="D31" s="22"/>
      <c r="E31" s="86"/>
      <c r="F31" s="38"/>
      <c r="G31" s="33"/>
      <c r="H31" s="32"/>
      <c r="I31" s="38"/>
    </row>
    <row r="32" spans="1:10" s="24" customFormat="1" ht="21.75" x14ac:dyDescent="0.45">
      <c r="A32" s="22"/>
      <c r="B32" s="501"/>
      <c r="C32" s="22"/>
      <c r="D32" s="22"/>
      <c r="E32" s="86"/>
      <c r="F32" s="38"/>
      <c r="G32" s="33"/>
      <c r="H32" s="32"/>
      <c r="I32" s="38"/>
    </row>
    <row r="33" spans="1:10" s="24" customFormat="1" ht="21.75" x14ac:dyDescent="0.45">
      <c r="A33" s="22"/>
      <c r="B33" s="501"/>
      <c r="C33" s="22"/>
      <c r="D33" s="22"/>
      <c r="E33" s="86"/>
      <c r="F33" s="38"/>
      <c r="G33" s="33"/>
      <c r="H33" s="32"/>
      <c r="I33" s="38"/>
    </row>
    <row r="34" spans="1:10" s="24" customFormat="1" ht="21.75" x14ac:dyDescent="0.45">
      <c r="A34" s="22"/>
      <c r="B34" s="501"/>
      <c r="C34" s="22"/>
      <c r="D34" s="22"/>
      <c r="E34" s="86"/>
      <c r="F34" s="38"/>
      <c r="G34" s="33"/>
      <c r="H34" s="32"/>
      <c r="I34" s="38"/>
    </row>
    <row r="35" spans="1:10" s="24" customFormat="1" ht="21.75" x14ac:dyDescent="0.45">
      <c r="A35" s="22"/>
      <c r="B35" s="22"/>
      <c r="C35" s="504"/>
      <c r="D35" s="22"/>
      <c r="E35" s="22"/>
      <c r="F35" s="29">
        <f>SUM(F4:F28)</f>
        <v>887628</v>
      </c>
      <c r="G35" s="504"/>
      <c r="H35" s="504"/>
      <c r="I35" s="45">
        <f>F35-J35</f>
        <v>77168</v>
      </c>
      <c r="J35" s="470">
        <f>SUM(J2:J28)</f>
        <v>810460</v>
      </c>
    </row>
    <row r="37" spans="1:10" x14ac:dyDescent="0.45">
      <c r="E37" s="36" t="s">
        <v>477</v>
      </c>
    </row>
    <row r="39" spans="1:10" x14ac:dyDescent="0.45">
      <c r="C39" s="25" t="s">
        <v>13</v>
      </c>
    </row>
  </sheetData>
  <autoFilter ref="A2:I8" xr:uid="{C1ADF12F-DE2A-408E-99A1-FC372ACC8172}"/>
  <mergeCells count="1">
    <mergeCell ref="A1:I1"/>
  </mergeCells>
  <phoneticPr fontId="4" type="noConversion"/>
  <pageMargins left="0.11811023622047245" right="0.11811023622047245" top="0.74803149606299213" bottom="0.35433070866141736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FD25-D660-4412-A14D-0831B134F6EE}">
  <dimension ref="A1:R746"/>
  <sheetViews>
    <sheetView topLeftCell="A350" zoomScaleNormal="100" workbookViewId="0">
      <selection activeCell="L370" sqref="L370"/>
    </sheetView>
  </sheetViews>
  <sheetFormatPr defaultRowHeight="18.75" x14ac:dyDescent="0.4"/>
  <cols>
    <col min="1" max="1" width="4.25" style="138" customWidth="1"/>
    <col min="2" max="2" width="8" style="138" customWidth="1"/>
    <col min="3" max="3" width="26" style="138" customWidth="1"/>
    <col min="4" max="4" width="8.75" style="190" customWidth="1"/>
    <col min="5" max="5" width="11.25" style="138" customWidth="1"/>
    <col min="6" max="6" width="9.375" style="164" customWidth="1"/>
    <col min="7" max="7" width="8.625" style="129" customWidth="1"/>
    <col min="8" max="8" width="9.25" style="129" customWidth="1"/>
    <col min="9" max="9" width="8.125" style="138" customWidth="1"/>
    <col min="10" max="10" width="13" style="129" customWidth="1"/>
    <col min="11" max="11" width="9.625" style="129" bestFit="1" customWidth="1"/>
    <col min="12" max="16384" width="9" style="129"/>
  </cols>
  <sheetData>
    <row r="1" spans="1:11" s="181" customFormat="1" ht="23.25" x14ac:dyDescent="0.5">
      <c r="A1" s="795" t="s">
        <v>43</v>
      </c>
      <c r="B1" s="795"/>
      <c r="C1" s="795"/>
      <c r="D1" s="795"/>
      <c r="E1" s="795"/>
      <c r="F1" s="795"/>
      <c r="G1" s="795"/>
      <c r="H1" s="795"/>
      <c r="I1" s="795"/>
    </row>
    <row r="2" spans="1:11" s="128" customFormat="1" x14ac:dyDescent="0.4">
      <c r="A2" s="167" t="s">
        <v>8</v>
      </c>
      <c r="B2" s="167" t="s">
        <v>7</v>
      </c>
      <c r="C2" s="167" t="s">
        <v>0</v>
      </c>
      <c r="D2" s="167" t="s">
        <v>1</v>
      </c>
      <c r="E2" s="167" t="s">
        <v>2</v>
      </c>
      <c r="F2" s="168" t="s">
        <v>3</v>
      </c>
      <c r="G2" s="167" t="s">
        <v>4</v>
      </c>
      <c r="H2" s="167" t="s">
        <v>6</v>
      </c>
      <c r="I2" s="167" t="s">
        <v>16</v>
      </c>
    </row>
    <row r="3" spans="1:11" s="133" customFormat="1" x14ac:dyDescent="0.4">
      <c r="A3" s="130"/>
      <c r="B3" s="131">
        <v>243162</v>
      </c>
      <c r="C3" s="130" t="s">
        <v>357</v>
      </c>
      <c r="D3" s="184"/>
      <c r="E3" s="130"/>
      <c r="F3" s="132"/>
      <c r="G3" s="130"/>
      <c r="H3" s="130"/>
      <c r="I3" s="132"/>
    </row>
    <row r="4" spans="1:11" s="133" customFormat="1" x14ac:dyDescent="0.4">
      <c r="A4" s="273">
        <v>1</v>
      </c>
      <c r="B4" s="274">
        <v>243159</v>
      </c>
      <c r="C4" s="273" t="s">
        <v>9</v>
      </c>
      <c r="D4" s="320" t="s">
        <v>10</v>
      </c>
      <c r="E4" s="135" t="s">
        <v>332</v>
      </c>
      <c r="F4" s="165">
        <v>10500</v>
      </c>
      <c r="G4" s="134">
        <v>243207</v>
      </c>
      <c r="H4" s="135">
        <v>52410598</v>
      </c>
      <c r="I4" s="135" t="s">
        <v>487</v>
      </c>
      <c r="J4" s="319">
        <f>F4+F12+F13+F14+F15+F16+F5+F6+F7+F8+F9+F10+F11</f>
        <v>164300</v>
      </c>
      <c r="K4" s="319"/>
    </row>
    <row r="5" spans="1:11" s="133" customFormat="1" x14ac:dyDescent="0.4">
      <c r="A5" s="273"/>
      <c r="B5" s="277">
        <v>243180</v>
      </c>
      <c r="C5" s="140" t="s">
        <v>11</v>
      </c>
      <c r="D5" s="188" t="s">
        <v>11</v>
      </c>
      <c r="E5" s="135" t="s">
        <v>583</v>
      </c>
      <c r="F5" s="165">
        <v>12500</v>
      </c>
      <c r="G5" s="134" t="s">
        <v>11</v>
      </c>
      <c r="H5" s="134" t="s">
        <v>11</v>
      </c>
      <c r="I5" s="134" t="s">
        <v>11</v>
      </c>
      <c r="J5" s="319"/>
    </row>
    <row r="6" spans="1:11" s="133" customFormat="1" x14ac:dyDescent="0.4">
      <c r="A6" s="273"/>
      <c r="B6" s="277">
        <v>243200</v>
      </c>
      <c r="C6" s="140" t="s">
        <v>11</v>
      </c>
      <c r="D6" s="188" t="s">
        <v>11</v>
      </c>
      <c r="E6" s="135" t="s">
        <v>753</v>
      </c>
      <c r="F6" s="165">
        <v>11700</v>
      </c>
      <c r="G6" s="134" t="s">
        <v>11</v>
      </c>
      <c r="H6" s="134" t="s">
        <v>11</v>
      </c>
      <c r="I6" s="134" t="s">
        <v>11</v>
      </c>
      <c r="J6" s="319"/>
    </row>
    <row r="7" spans="1:11" s="293" customFormat="1" x14ac:dyDescent="0.4">
      <c r="A7" s="137"/>
      <c r="B7" s="142">
        <v>243220</v>
      </c>
      <c r="C7" s="140" t="s">
        <v>11</v>
      </c>
      <c r="D7" s="188" t="s">
        <v>11</v>
      </c>
      <c r="E7" s="135" t="s">
        <v>925</v>
      </c>
      <c r="F7" s="165">
        <v>22950</v>
      </c>
      <c r="G7" s="134">
        <v>243243</v>
      </c>
      <c r="H7" s="307">
        <v>53045031</v>
      </c>
      <c r="I7" s="134" t="s">
        <v>11</v>
      </c>
      <c r="J7" s="329"/>
    </row>
    <row r="8" spans="1:11" s="293" customFormat="1" x14ac:dyDescent="0.4">
      <c r="A8" s="137"/>
      <c r="B8" s="142">
        <v>243238</v>
      </c>
      <c r="C8" s="140" t="s">
        <v>11</v>
      </c>
      <c r="D8" s="188" t="s">
        <v>11</v>
      </c>
      <c r="E8" s="135" t="s">
        <v>1196</v>
      </c>
      <c r="F8" s="165">
        <v>7500</v>
      </c>
      <c r="G8" s="134" t="s">
        <v>11</v>
      </c>
      <c r="H8" s="134" t="s">
        <v>11</v>
      </c>
      <c r="I8" s="134" t="s">
        <v>11</v>
      </c>
      <c r="J8" s="329"/>
    </row>
    <row r="9" spans="1:11" s="293" customFormat="1" ht="21" x14ac:dyDescent="0.45">
      <c r="A9" s="137"/>
      <c r="B9" s="142">
        <v>243271</v>
      </c>
      <c r="C9" s="140" t="s">
        <v>11</v>
      </c>
      <c r="D9" s="188" t="s">
        <v>11</v>
      </c>
      <c r="E9" s="311" t="s">
        <v>1698</v>
      </c>
      <c r="F9" s="511">
        <v>21000</v>
      </c>
      <c r="G9" s="134">
        <v>243298</v>
      </c>
      <c r="H9" s="785" t="s">
        <v>2675</v>
      </c>
      <c r="I9" s="134" t="s">
        <v>11</v>
      </c>
      <c r="J9" s="329"/>
    </row>
    <row r="10" spans="1:11" s="293" customFormat="1" x14ac:dyDescent="0.4">
      <c r="A10" s="137"/>
      <c r="B10" s="142">
        <v>243276</v>
      </c>
      <c r="C10" s="140" t="s">
        <v>11</v>
      </c>
      <c r="D10" s="188" t="s">
        <v>11</v>
      </c>
      <c r="E10" s="311" t="s">
        <v>1786</v>
      </c>
      <c r="F10" s="511">
        <v>7500</v>
      </c>
      <c r="G10" s="134" t="s">
        <v>11</v>
      </c>
      <c r="H10" s="134" t="s">
        <v>11</v>
      </c>
      <c r="I10" s="134" t="s">
        <v>11</v>
      </c>
      <c r="J10" s="329"/>
    </row>
    <row r="11" spans="1:11" s="293" customFormat="1" x14ac:dyDescent="0.4">
      <c r="A11" s="137"/>
      <c r="B11" s="142">
        <v>243290</v>
      </c>
      <c r="C11" s="140" t="s">
        <v>11</v>
      </c>
      <c r="D11" s="188" t="s">
        <v>11</v>
      </c>
      <c r="E11" s="311" t="s">
        <v>2068</v>
      </c>
      <c r="F11" s="511">
        <v>1800</v>
      </c>
      <c r="G11" s="134" t="s">
        <v>11</v>
      </c>
      <c r="H11" s="134" t="s">
        <v>11</v>
      </c>
      <c r="I11" s="134" t="s">
        <v>11</v>
      </c>
      <c r="J11" s="329"/>
    </row>
    <row r="12" spans="1:11" s="293" customFormat="1" x14ac:dyDescent="0.4">
      <c r="A12" s="137"/>
      <c r="B12" s="142">
        <v>243301</v>
      </c>
      <c r="C12" s="140" t="s">
        <v>11</v>
      </c>
      <c r="D12" s="188" t="s">
        <v>11</v>
      </c>
      <c r="E12" s="135" t="s">
        <v>2195</v>
      </c>
      <c r="F12" s="165">
        <v>5850</v>
      </c>
      <c r="G12" s="134">
        <v>243298</v>
      </c>
      <c r="H12" s="307">
        <v>48846200</v>
      </c>
      <c r="I12" s="134"/>
      <c r="J12" s="329"/>
    </row>
    <row r="13" spans="1:11" s="293" customFormat="1" x14ac:dyDescent="0.4">
      <c r="A13" s="137"/>
      <c r="B13" s="142"/>
      <c r="C13" s="140" t="s">
        <v>11</v>
      </c>
      <c r="D13" s="188" t="s">
        <v>11</v>
      </c>
      <c r="E13" s="135" t="s">
        <v>1698</v>
      </c>
      <c r="F13" s="165">
        <v>21000</v>
      </c>
      <c r="G13" s="134" t="s">
        <v>11</v>
      </c>
      <c r="H13" s="134" t="s">
        <v>11</v>
      </c>
      <c r="I13" s="134" t="s">
        <v>11</v>
      </c>
      <c r="J13" s="329"/>
    </row>
    <row r="14" spans="1:11" s="293" customFormat="1" x14ac:dyDescent="0.4">
      <c r="A14" s="137"/>
      <c r="B14" s="142"/>
      <c r="C14" s="140" t="s">
        <v>11</v>
      </c>
      <c r="D14" s="188" t="s">
        <v>11</v>
      </c>
      <c r="E14" s="135" t="s">
        <v>2068</v>
      </c>
      <c r="F14" s="165">
        <v>1800</v>
      </c>
      <c r="G14" s="134" t="s">
        <v>11</v>
      </c>
      <c r="H14" s="134" t="s">
        <v>11</v>
      </c>
      <c r="I14" s="134" t="s">
        <v>11</v>
      </c>
      <c r="J14" s="329"/>
    </row>
    <row r="15" spans="1:11" s="293" customFormat="1" ht="19.5" customHeight="1" x14ac:dyDescent="0.4">
      <c r="A15" s="137"/>
      <c r="B15" s="142"/>
      <c r="C15" s="140" t="s">
        <v>11</v>
      </c>
      <c r="D15" s="188" t="s">
        <v>11</v>
      </c>
      <c r="E15" s="135" t="s">
        <v>1786</v>
      </c>
      <c r="F15" s="165">
        <v>7500</v>
      </c>
      <c r="G15" s="134" t="s">
        <v>11</v>
      </c>
      <c r="H15" s="134" t="s">
        <v>11</v>
      </c>
      <c r="I15" s="134" t="s">
        <v>11</v>
      </c>
      <c r="J15" s="329"/>
    </row>
    <row r="16" spans="1:11" s="293" customFormat="1" x14ac:dyDescent="0.4">
      <c r="A16" s="137"/>
      <c r="B16" s="142">
        <v>243312</v>
      </c>
      <c r="C16" s="140" t="s">
        <v>11</v>
      </c>
      <c r="D16" s="188" t="s">
        <v>11</v>
      </c>
      <c r="E16" s="135" t="s">
        <v>2312</v>
      </c>
      <c r="F16" s="511">
        <v>32700</v>
      </c>
      <c r="G16" s="134">
        <v>243335</v>
      </c>
      <c r="H16" s="307">
        <v>49392758</v>
      </c>
      <c r="I16" s="134" t="s">
        <v>11</v>
      </c>
      <c r="J16" s="329"/>
    </row>
    <row r="17" spans="1:10" s="293" customFormat="1" x14ac:dyDescent="0.4">
      <c r="A17" s="137"/>
      <c r="B17" s="142">
        <v>243371</v>
      </c>
      <c r="C17" s="140" t="s">
        <v>11</v>
      </c>
      <c r="D17" s="188" t="s">
        <v>11</v>
      </c>
      <c r="E17" s="140" t="s">
        <v>1302</v>
      </c>
      <c r="F17" s="141">
        <v>5850</v>
      </c>
      <c r="G17" s="136"/>
      <c r="H17" s="136"/>
      <c r="I17" s="136"/>
      <c r="J17" s="329"/>
    </row>
    <row r="18" spans="1:10" s="293" customFormat="1" x14ac:dyDescent="0.4">
      <c r="A18" s="137"/>
      <c r="B18" s="142"/>
      <c r="C18" s="140" t="s">
        <v>11</v>
      </c>
      <c r="D18" s="188" t="s">
        <v>11</v>
      </c>
      <c r="E18" s="140" t="s">
        <v>3011</v>
      </c>
      <c r="F18" s="141">
        <v>4500</v>
      </c>
      <c r="G18" s="136"/>
      <c r="H18" s="136"/>
      <c r="I18" s="136"/>
      <c r="J18" s="329"/>
    </row>
    <row r="19" spans="1:10" s="133" customFormat="1" x14ac:dyDescent="0.4">
      <c r="A19" s="273"/>
      <c r="B19" s="274"/>
      <c r="C19" s="273"/>
      <c r="D19" s="320"/>
      <c r="E19" s="137"/>
      <c r="F19" s="156"/>
      <c r="G19" s="136"/>
      <c r="H19" s="137"/>
      <c r="I19" s="137"/>
      <c r="J19" s="319"/>
    </row>
    <row r="20" spans="1:10" s="276" customFormat="1" x14ac:dyDescent="0.4">
      <c r="A20" s="273">
        <v>2</v>
      </c>
      <c r="B20" s="274">
        <v>243171</v>
      </c>
      <c r="C20" s="273" t="s">
        <v>25</v>
      </c>
      <c r="D20" s="320" t="s">
        <v>11</v>
      </c>
      <c r="E20" s="135">
        <v>33326506005</v>
      </c>
      <c r="F20" s="165">
        <v>3150</v>
      </c>
      <c r="G20" s="134">
        <v>243243</v>
      </c>
      <c r="H20" s="307">
        <v>53045033</v>
      </c>
      <c r="I20" s="134" t="s">
        <v>487</v>
      </c>
      <c r="J20" s="321">
        <f>F20+F21+F22+F23+F24+F25+F26+F27+F28+F29+F30+F31+F32+F33+F34+F35+F36</f>
        <v>399963</v>
      </c>
    </row>
    <row r="21" spans="1:10" s="280" customFormat="1" x14ac:dyDescent="0.4">
      <c r="A21" s="167"/>
      <c r="B21" s="277">
        <v>243180</v>
      </c>
      <c r="C21" s="140" t="s">
        <v>11</v>
      </c>
      <c r="D21" s="188" t="s">
        <v>11</v>
      </c>
      <c r="E21" s="135">
        <v>33326506008</v>
      </c>
      <c r="F21" s="165">
        <v>39000</v>
      </c>
      <c r="G21" s="134" t="s">
        <v>11</v>
      </c>
      <c r="H21" s="134" t="s">
        <v>11</v>
      </c>
      <c r="I21" s="134" t="s">
        <v>11</v>
      </c>
      <c r="J21" s="330"/>
    </row>
    <row r="22" spans="1:10" s="280" customFormat="1" x14ac:dyDescent="0.4">
      <c r="A22" s="167"/>
      <c r="B22" s="277"/>
      <c r="C22" s="140" t="s">
        <v>11</v>
      </c>
      <c r="D22" s="188" t="s">
        <v>11</v>
      </c>
      <c r="E22" s="135">
        <v>33326505013</v>
      </c>
      <c r="F22" s="165">
        <v>40365</v>
      </c>
      <c r="G22" s="134" t="s">
        <v>11</v>
      </c>
      <c r="H22" s="134" t="s">
        <v>11</v>
      </c>
      <c r="I22" s="134" t="s">
        <v>11</v>
      </c>
      <c r="J22" s="330"/>
    </row>
    <row r="23" spans="1:10" s="280" customFormat="1" x14ac:dyDescent="0.4">
      <c r="A23" s="167"/>
      <c r="B23" s="277">
        <v>243188</v>
      </c>
      <c r="C23" s="140" t="s">
        <v>11</v>
      </c>
      <c r="D23" s="188" t="s">
        <v>11</v>
      </c>
      <c r="E23" s="135">
        <v>33326507005</v>
      </c>
      <c r="F23" s="165">
        <v>16050</v>
      </c>
      <c r="G23" s="134" t="s">
        <v>11</v>
      </c>
      <c r="H23" s="134" t="s">
        <v>11</v>
      </c>
      <c r="I23" s="134" t="s">
        <v>11</v>
      </c>
      <c r="J23" s="330"/>
    </row>
    <row r="24" spans="1:10" s="280" customFormat="1" x14ac:dyDescent="0.4">
      <c r="A24" s="167"/>
      <c r="B24" s="277"/>
      <c r="C24" s="140" t="s">
        <v>11</v>
      </c>
      <c r="D24" s="188" t="s">
        <v>11</v>
      </c>
      <c r="E24" s="135">
        <v>33326507004</v>
      </c>
      <c r="F24" s="165">
        <v>37500</v>
      </c>
      <c r="G24" s="134" t="s">
        <v>11</v>
      </c>
      <c r="H24" s="134" t="s">
        <v>11</v>
      </c>
      <c r="I24" s="134" t="s">
        <v>11</v>
      </c>
      <c r="J24" s="330"/>
    </row>
    <row r="25" spans="1:10" s="280" customFormat="1" x14ac:dyDescent="0.4">
      <c r="A25" s="167"/>
      <c r="B25" s="277">
        <v>243224</v>
      </c>
      <c r="C25" s="140" t="s">
        <v>11</v>
      </c>
      <c r="D25" s="188" t="s">
        <v>11</v>
      </c>
      <c r="E25" s="135">
        <v>33326508009</v>
      </c>
      <c r="F25" s="165">
        <v>44940</v>
      </c>
      <c r="G25" s="134" t="s">
        <v>11</v>
      </c>
      <c r="H25" s="134" t="s">
        <v>11</v>
      </c>
      <c r="I25" s="134" t="s">
        <v>11</v>
      </c>
      <c r="J25" s="330"/>
    </row>
    <row r="26" spans="1:10" s="288" customFormat="1" x14ac:dyDescent="0.4">
      <c r="A26" s="140"/>
      <c r="B26" s="142">
        <v>242899</v>
      </c>
      <c r="C26" s="140" t="s">
        <v>11</v>
      </c>
      <c r="D26" s="188" t="s">
        <v>11</v>
      </c>
      <c r="E26" s="135">
        <v>33326509010</v>
      </c>
      <c r="F26" s="165">
        <v>31200</v>
      </c>
      <c r="G26" s="134">
        <v>243290</v>
      </c>
      <c r="H26" s="307">
        <v>53664352</v>
      </c>
      <c r="I26" s="134" t="s">
        <v>11</v>
      </c>
      <c r="J26" s="322"/>
    </row>
    <row r="27" spans="1:10" s="288" customFormat="1" x14ac:dyDescent="0.4">
      <c r="A27" s="140"/>
      <c r="B27" s="142">
        <v>243271</v>
      </c>
      <c r="C27" s="140" t="s">
        <v>11</v>
      </c>
      <c r="D27" s="188" t="s">
        <v>11</v>
      </c>
      <c r="E27" s="135">
        <v>3332651001</v>
      </c>
      <c r="F27" s="165">
        <v>16200</v>
      </c>
      <c r="G27" s="134" t="s">
        <v>11</v>
      </c>
      <c r="H27" s="134" t="s">
        <v>11</v>
      </c>
      <c r="I27" s="134" t="s">
        <v>11</v>
      </c>
      <c r="J27" s="322"/>
    </row>
    <row r="28" spans="1:10" s="288" customFormat="1" x14ac:dyDescent="0.4">
      <c r="A28" s="140"/>
      <c r="B28" s="142">
        <v>243276</v>
      </c>
      <c r="C28" s="140" t="s">
        <v>11</v>
      </c>
      <c r="D28" s="188" t="s">
        <v>11</v>
      </c>
      <c r="E28" s="135">
        <v>33326512002</v>
      </c>
      <c r="F28" s="165">
        <v>29550</v>
      </c>
      <c r="G28" s="134" t="s">
        <v>11</v>
      </c>
      <c r="H28" s="134" t="s">
        <v>11</v>
      </c>
      <c r="I28" s="134" t="s">
        <v>11</v>
      </c>
      <c r="J28" s="322"/>
    </row>
    <row r="29" spans="1:10" s="288" customFormat="1" x14ac:dyDescent="0.4">
      <c r="A29" s="140"/>
      <c r="B29" s="142"/>
      <c r="C29" s="140" t="s">
        <v>11</v>
      </c>
      <c r="D29" s="188" t="s">
        <v>11</v>
      </c>
      <c r="E29" s="135">
        <v>3332612001</v>
      </c>
      <c r="F29" s="165">
        <v>22680</v>
      </c>
      <c r="G29" s="134" t="s">
        <v>11</v>
      </c>
      <c r="H29" s="134" t="s">
        <v>11</v>
      </c>
      <c r="I29" s="134" t="s">
        <v>11</v>
      </c>
      <c r="J29" s="322"/>
    </row>
    <row r="30" spans="1:10" s="288" customFormat="1" x14ac:dyDescent="0.4">
      <c r="A30" s="140"/>
      <c r="B30" s="142">
        <v>243300</v>
      </c>
      <c r="C30" s="140" t="s">
        <v>11</v>
      </c>
      <c r="D30" s="188" t="s">
        <v>11</v>
      </c>
      <c r="E30" s="135">
        <v>33326509003</v>
      </c>
      <c r="F30" s="165">
        <v>5400</v>
      </c>
      <c r="G30" s="134" t="s">
        <v>11</v>
      </c>
      <c r="H30" s="134" t="s">
        <v>11</v>
      </c>
      <c r="I30" s="134" t="s">
        <v>11</v>
      </c>
      <c r="J30" s="322"/>
    </row>
    <row r="31" spans="1:10" s="288" customFormat="1" x14ac:dyDescent="0.4">
      <c r="A31" s="140"/>
      <c r="B31" s="142"/>
      <c r="C31" s="140" t="s">
        <v>11</v>
      </c>
      <c r="D31" s="188" t="s">
        <v>11</v>
      </c>
      <c r="E31" s="135">
        <v>33326509005</v>
      </c>
      <c r="F31" s="165">
        <v>20700</v>
      </c>
      <c r="G31" s="134" t="s">
        <v>11</v>
      </c>
      <c r="H31" s="134" t="s">
        <v>11</v>
      </c>
      <c r="I31" s="134" t="s">
        <v>11</v>
      </c>
      <c r="J31" s="322"/>
    </row>
    <row r="32" spans="1:10" s="288" customFormat="1" x14ac:dyDescent="0.4">
      <c r="A32" s="140"/>
      <c r="B32" s="142">
        <v>243304</v>
      </c>
      <c r="C32" s="140" t="s">
        <v>11</v>
      </c>
      <c r="D32" s="188" t="s">
        <v>11</v>
      </c>
      <c r="E32" s="135">
        <v>33326511002</v>
      </c>
      <c r="F32" s="165">
        <v>36720</v>
      </c>
      <c r="G32" s="134" t="s">
        <v>11</v>
      </c>
      <c r="H32" s="134" t="s">
        <v>11</v>
      </c>
      <c r="I32" s="134" t="s">
        <v>11</v>
      </c>
      <c r="J32" s="322"/>
    </row>
    <row r="33" spans="1:10" s="288" customFormat="1" x14ac:dyDescent="0.4">
      <c r="A33" s="140"/>
      <c r="B33" s="142">
        <v>243312</v>
      </c>
      <c r="C33" s="140" t="s">
        <v>11</v>
      </c>
      <c r="D33" s="188" t="s">
        <v>11</v>
      </c>
      <c r="E33" s="135">
        <v>33356512005</v>
      </c>
      <c r="F33" s="165">
        <v>13770</v>
      </c>
      <c r="G33" s="134" t="s">
        <v>11</v>
      </c>
      <c r="H33" s="134" t="s">
        <v>11</v>
      </c>
      <c r="I33" s="134" t="s">
        <v>11</v>
      </c>
      <c r="J33" s="322"/>
    </row>
    <row r="34" spans="1:10" s="288" customFormat="1" x14ac:dyDescent="0.4">
      <c r="A34" s="140"/>
      <c r="B34" s="142"/>
      <c r="C34" s="140" t="s">
        <v>11</v>
      </c>
      <c r="D34" s="188" t="s">
        <v>11</v>
      </c>
      <c r="E34" s="135">
        <v>33326511001</v>
      </c>
      <c r="F34" s="165">
        <v>25038</v>
      </c>
      <c r="G34" s="134" t="s">
        <v>11</v>
      </c>
      <c r="H34" s="134" t="s">
        <v>11</v>
      </c>
      <c r="I34" s="134" t="s">
        <v>11</v>
      </c>
      <c r="J34" s="322"/>
    </row>
    <row r="35" spans="1:10" s="288" customFormat="1" x14ac:dyDescent="0.4">
      <c r="A35" s="140"/>
      <c r="B35" s="142"/>
      <c r="C35" s="140" t="s">
        <v>11</v>
      </c>
      <c r="D35" s="188" t="s">
        <v>11</v>
      </c>
      <c r="E35" s="135">
        <v>33326508010</v>
      </c>
      <c r="F35" s="165">
        <v>7800</v>
      </c>
      <c r="G35" s="134" t="s">
        <v>11</v>
      </c>
      <c r="H35" s="134" t="s">
        <v>11</v>
      </c>
      <c r="I35" s="134" t="s">
        <v>11</v>
      </c>
      <c r="J35" s="322"/>
    </row>
    <row r="36" spans="1:10" s="288" customFormat="1" x14ac:dyDescent="0.4">
      <c r="A36" s="140"/>
      <c r="B36" s="142"/>
      <c r="C36" s="140" t="s">
        <v>11</v>
      </c>
      <c r="D36" s="188" t="s">
        <v>11</v>
      </c>
      <c r="E36" s="135">
        <v>33326601007</v>
      </c>
      <c r="F36" s="165">
        <v>9900</v>
      </c>
      <c r="G36" s="134" t="s">
        <v>11</v>
      </c>
      <c r="H36" s="134" t="s">
        <v>11</v>
      </c>
      <c r="I36" s="134" t="s">
        <v>11</v>
      </c>
      <c r="J36" s="322"/>
    </row>
    <row r="37" spans="1:10" s="288" customFormat="1" x14ac:dyDescent="0.4">
      <c r="A37" s="140"/>
      <c r="B37" s="142">
        <v>243367</v>
      </c>
      <c r="C37" s="140" t="s">
        <v>11</v>
      </c>
      <c r="D37" s="188" t="s">
        <v>11</v>
      </c>
      <c r="E37" s="137">
        <v>33326601001</v>
      </c>
      <c r="F37" s="156">
        <v>5350</v>
      </c>
      <c r="G37" s="136"/>
      <c r="H37" s="136"/>
      <c r="I37" s="136"/>
      <c r="J37" s="322"/>
    </row>
    <row r="38" spans="1:10" s="288" customFormat="1" x14ac:dyDescent="0.4">
      <c r="A38" s="140"/>
      <c r="B38" s="142"/>
      <c r="C38" s="140" t="s">
        <v>11</v>
      </c>
      <c r="D38" s="188" t="s">
        <v>11</v>
      </c>
      <c r="E38" s="137">
        <v>33326602002</v>
      </c>
      <c r="F38" s="156">
        <v>19260</v>
      </c>
      <c r="G38" s="136"/>
      <c r="H38" s="136"/>
      <c r="I38" s="136"/>
      <c r="J38" s="322"/>
    </row>
    <row r="39" spans="1:10" s="288" customFormat="1" x14ac:dyDescent="0.4">
      <c r="A39" s="140"/>
      <c r="B39" s="142"/>
      <c r="C39" s="140" t="s">
        <v>11</v>
      </c>
      <c r="D39" s="188" t="s">
        <v>11</v>
      </c>
      <c r="E39" s="137">
        <v>33326509006</v>
      </c>
      <c r="F39" s="156">
        <v>21400</v>
      </c>
      <c r="G39" s="136"/>
      <c r="H39" s="136"/>
      <c r="I39" s="136"/>
      <c r="J39" s="322"/>
    </row>
    <row r="40" spans="1:10" s="288" customFormat="1" x14ac:dyDescent="0.4">
      <c r="A40" s="140"/>
      <c r="B40" s="142">
        <v>243321</v>
      </c>
      <c r="C40" s="140" t="s">
        <v>11</v>
      </c>
      <c r="D40" s="188" t="s">
        <v>11</v>
      </c>
      <c r="E40" s="137">
        <v>33326509007</v>
      </c>
      <c r="F40" s="156">
        <v>13694</v>
      </c>
      <c r="G40" s="136"/>
      <c r="H40" s="136"/>
      <c r="I40" s="136"/>
      <c r="J40" s="322"/>
    </row>
    <row r="41" spans="1:10" s="288" customFormat="1" x14ac:dyDescent="0.4">
      <c r="A41" s="140"/>
      <c r="B41" s="142">
        <v>243374</v>
      </c>
      <c r="C41" s="140" t="s">
        <v>11</v>
      </c>
      <c r="D41" s="188" t="s">
        <v>11</v>
      </c>
      <c r="E41" s="137">
        <v>33356512004</v>
      </c>
      <c r="F41" s="156">
        <v>13694</v>
      </c>
      <c r="G41" s="136"/>
      <c r="H41" s="136"/>
      <c r="I41" s="136"/>
      <c r="J41" s="322"/>
    </row>
    <row r="42" spans="1:10" s="280" customFormat="1" x14ac:dyDescent="0.4">
      <c r="A42" s="167"/>
      <c r="B42" s="277"/>
      <c r="C42" s="167"/>
      <c r="D42" s="278"/>
      <c r="E42" s="140"/>
      <c r="F42" s="141"/>
      <c r="G42" s="142"/>
      <c r="H42" s="140"/>
      <c r="I42" s="140"/>
      <c r="J42" s="330"/>
    </row>
    <row r="43" spans="1:10" s="276" customFormat="1" x14ac:dyDescent="0.4">
      <c r="A43" s="137">
        <v>3</v>
      </c>
      <c r="B43" s="136">
        <v>243119</v>
      </c>
      <c r="C43" s="273" t="s">
        <v>26</v>
      </c>
      <c r="D43" s="328" t="s">
        <v>11</v>
      </c>
      <c r="E43" s="135" t="s">
        <v>270</v>
      </c>
      <c r="F43" s="165">
        <v>6420</v>
      </c>
      <c r="G43" s="134">
        <v>243207</v>
      </c>
      <c r="H43" s="135">
        <v>52410599</v>
      </c>
      <c r="I43" s="135" t="s">
        <v>487</v>
      </c>
      <c r="J43" s="321">
        <f>F43+F44+F45+F46+F47+F48+F49+F50+F51+F52+F53+F54+F55+F56+F57+F58+F59+F60+F61+F62+F63+F64+F65+F66+F67+F68+F69+F70+F71+F72+F73+F74+F75+F76+F77+F78</f>
        <v>515138</v>
      </c>
    </row>
    <row r="44" spans="1:10" s="276" customFormat="1" x14ac:dyDescent="0.4">
      <c r="A44" s="137"/>
      <c r="B44" s="136"/>
      <c r="C44" s="137" t="s">
        <v>11</v>
      </c>
      <c r="D44" s="328" t="s">
        <v>11</v>
      </c>
      <c r="E44" s="135" t="s">
        <v>264</v>
      </c>
      <c r="F44" s="165">
        <v>22000</v>
      </c>
      <c r="G44" s="134" t="s">
        <v>11</v>
      </c>
      <c r="H44" s="134" t="s">
        <v>11</v>
      </c>
      <c r="I44" s="134" t="s">
        <v>11</v>
      </c>
    </row>
    <row r="45" spans="1:10" s="276" customFormat="1" x14ac:dyDescent="0.4">
      <c r="A45" s="137"/>
      <c r="B45" s="136">
        <v>243159</v>
      </c>
      <c r="C45" s="137" t="s">
        <v>11</v>
      </c>
      <c r="D45" s="328" t="s">
        <v>11</v>
      </c>
      <c r="E45" s="135" t="s">
        <v>333</v>
      </c>
      <c r="F45" s="165">
        <v>15000</v>
      </c>
      <c r="G45" s="134" t="s">
        <v>11</v>
      </c>
      <c r="H45" s="134" t="s">
        <v>11</v>
      </c>
      <c r="I45" s="134" t="s">
        <v>11</v>
      </c>
    </row>
    <row r="46" spans="1:10" s="276" customFormat="1" x14ac:dyDescent="0.4">
      <c r="A46" s="137"/>
      <c r="B46" s="136"/>
      <c r="C46" s="137" t="s">
        <v>11</v>
      </c>
      <c r="D46" s="328" t="s">
        <v>11</v>
      </c>
      <c r="E46" s="135" t="s">
        <v>334</v>
      </c>
      <c r="F46" s="165">
        <v>25600</v>
      </c>
      <c r="G46" s="134" t="s">
        <v>11</v>
      </c>
      <c r="H46" s="134" t="s">
        <v>11</v>
      </c>
      <c r="I46" s="134" t="s">
        <v>11</v>
      </c>
    </row>
    <row r="47" spans="1:10" s="276" customFormat="1" x14ac:dyDescent="0.4">
      <c r="A47" s="137"/>
      <c r="B47" s="142">
        <v>243180</v>
      </c>
      <c r="C47" s="140" t="s">
        <v>11</v>
      </c>
      <c r="D47" s="188" t="s">
        <v>11</v>
      </c>
      <c r="E47" s="135" t="s">
        <v>584</v>
      </c>
      <c r="F47" s="165">
        <v>8000</v>
      </c>
      <c r="G47" s="134" t="s">
        <v>11</v>
      </c>
      <c r="H47" s="134" t="s">
        <v>11</v>
      </c>
      <c r="I47" s="134" t="s">
        <v>11</v>
      </c>
    </row>
    <row r="48" spans="1:10" s="280" customFormat="1" x14ac:dyDescent="0.4">
      <c r="A48" s="140"/>
      <c r="B48" s="142">
        <v>243188</v>
      </c>
      <c r="C48" s="140" t="s">
        <v>11</v>
      </c>
      <c r="D48" s="188" t="s">
        <v>11</v>
      </c>
      <c r="E48" s="135" t="s">
        <v>655</v>
      </c>
      <c r="F48" s="165">
        <v>23778</v>
      </c>
      <c r="G48" s="134" t="s">
        <v>11</v>
      </c>
      <c r="H48" s="134" t="s">
        <v>11</v>
      </c>
      <c r="I48" s="134" t="s">
        <v>11</v>
      </c>
    </row>
    <row r="49" spans="1:9" s="280" customFormat="1" x14ac:dyDescent="0.4">
      <c r="A49" s="140"/>
      <c r="B49" s="142">
        <v>243192</v>
      </c>
      <c r="C49" s="140" t="s">
        <v>11</v>
      </c>
      <c r="D49" s="188" t="s">
        <v>11</v>
      </c>
      <c r="E49" s="135" t="s">
        <v>691</v>
      </c>
      <c r="F49" s="165">
        <v>3100</v>
      </c>
      <c r="G49" s="134" t="s">
        <v>11</v>
      </c>
      <c r="H49" s="134" t="s">
        <v>11</v>
      </c>
      <c r="I49" s="134" t="s">
        <v>11</v>
      </c>
    </row>
    <row r="50" spans="1:9" s="280" customFormat="1" x14ac:dyDescent="0.4">
      <c r="A50" s="140"/>
      <c r="B50" s="142"/>
      <c r="C50" s="140" t="s">
        <v>11</v>
      </c>
      <c r="D50" s="188" t="s">
        <v>11</v>
      </c>
      <c r="E50" s="135" t="s">
        <v>692</v>
      </c>
      <c r="F50" s="165">
        <v>23420</v>
      </c>
      <c r="G50" s="134" t="s">
        <v>11</v>
      </c>
      <c r="H50" s="134" t="s">
        <v>11</v>
      </c>
      <c r="I50" s="134" t="s">
        <v>11</v>
      </c>
    </row>
    <row r="51" spans="1:9" s="280" customFormat="1" x14ac:dyDescent="0.4">
      <c r="A51" s="140"/>
      <c r="B51" s="142"/>
      <c r="C51" s="140" t="s">
        <v>11</v>
      </c>
      <c r="D51" s="188" t="s">
        <v>11</v>
      </c>
      <c r="E51" s="135" t="s">
        <v>1019</v>
      </c>
      <c r="F51" s="165">
        <v>7000</v>
      </c>
      <c r="G51" s="134" t="s">
        <v>11</v>
      </c>
      <c r="H51" s="134" t="s">
        <v>11</v>
      </c>
      <c r="I51" s="134" t="s">
        <v>11</v>
      </c>
    </row>
    <row r="52" spans="1:9" s="332" customFormat="1" x14ac:dyDescent="0.4">
      <c r="A52" s="175"/>
      <c r="B52" s="174"/>
      <c r="C52" s="175" t="s">
        <v>11</v>
      </c>
      <c r="D52" s="331" t="s">
        <v>11</v>
      </c>
      <c r="E52" s="526" t="s">
        <v>1201</v>
      </c>
      <c r="F52" s="527">
        <v>10200</v>
      </c>
      <c r="G52" s="528">
        <v>243258</v>
      </c>
      <c r="H52" s="529">
        <v>53045079</v>
      </c>
      <c r="I52" s="528" t="s">
        <v>487</v>
      </c>
    </row>
    <row r="53" spans="1:9" s="332" customFormat="1" x14ac:dyDescent="0.4">
      <c r="A53" s="175"/>
      <c r="B53" s="174">
        <v>243250</v>
      </c>
      <c r="C53" s="175" t="s">
        <v>11</v>
      </c>
      <c r="D53" s="331" t="s">
        <v>11</v>
      </c>
      <c r="E53" s="526" t="s">
        <v>1307</v>
      </c>
      <c r="F53" s="527">
        <v>7500</v>
      </c>
      <c r="G53" s="134" t="s">
        <v>11</v>
      </c>
      <c r="H53" s="134" t="s">
        <v>11</v>
      </c>
      <c r="I53" s="134" t="s">
        <v>11</v>
      </c>
    </row>
    <row r="54" spans="1:9" s="288" customFormat="1" x14ac:dyDescent="0.4">
      <c r="A54" s="140"/>
      <c r="B54" s="142"/>
      <c r="C54" s="175" t="s">
        <v>11</v>
      </c>
      <c r="D54" s="331" t="s">
        <v>11</v>
      </c>
      <c r="E54" s="526" t="s">
        <v>1310</v>
      </c>
      <c r="F54" s="511">
        <v>4000</v>
      </c>
      <c r="G54" s="134" t="s">
        <v>11</v>
      </c>
      <c r="H54" s="134" t="s">
        <v>11</v>
      </c>
      <c r="I54" s="134" t="s">
        <v>11</v>
      </c>
    </row>
    <row r="55" spans="1:9" s="288" customFormat="1" x14ac:dyDescent="0.4">
      <c r="A55" s="140"/>
      <c r="B55" s="142"/>
      <c r="C55" s="175" t="s">
        <v>11</v>
      </c>
      <c r="D55" s="331" t="s">
        <v>11</v>
      </c>
      <c r="E55" s="526" t="s">
        <v>1312</v>
      </c>
      <c r="F55" s="511">
        <v>3000</v>
      </c>
      <c r="G55" s="134" t="s">
        <v>11</v>
      </c>
      <c r="H55" s="134" t="s">
        <v>11</v>
      </c>
      <c r="I55" s="134" t="s">
        <v>11</v>
      </c>
    </row>
    <row r="56" spans="1:9" s="288" customFormat="1" x14ac:dyDescent="0.4">
      <c r="A56" s="140"/>
      <c r="B56" s="142">
        <v>243271</v>
      </c>
      <c r="C56" s="175" t="s">
        <v>11</v>
      </c>
      <c r="D56" s="331" t="s">
        <v>11</v>
      </c>
      <c r="E56" s="526" t="s">
        <v>1692</v>
      </c>
      <c r="F56" s="511">
        <v>33000</v>
      </c>
      <c r="G56" s="134">
        <v>243301</v>
      </c>
      <c r="H56" s="307">
        <v>48846198</v>
      </c>
      <c r="I56" s="134" t="s">
        <v>11</v>
      </c>
    </row>
    <row r="57" spans="1:9" s="288" customFormat="1" x14ac:dyDescent="0.4">
      <c r="A57" s="140"/>
      <c r="B57" s="142"/>
      <c r="C57" s="175" t="s">
        <v>11</v>
      </c>
      <c r="D57" s="331" t="s">
        <v>11</v>
      </c>
      <c r="E57" s="526" t="s">
        <v>2194</v>
      </c>
      <c r="F57" s="511">
        <v>22840</v>
      </c>
      <c r="G57" s="134" t="s">
        <v>11</v>
      </c>
      <c r="H57" s="134" t="s">
        <v>11</v>
      </c>
      <c r="I57" s="134" t="s">
        <v>11</v>
      </c>
    </row>
    <row r="58" spans="1:9" s="288" customFormat="1" x14ac:dyDescent="0.4">
      <c r="A58" s="140"/>
      <c r="B58" s="142"/>
      <c r="C58" s="175" t="s">
        <v>11</v>
      </c>
      <c r="D58" s="331" t="s">
        <v>11</v>
      </c>
      <c r="E58" s="526" t="s">
        <v>1693</v>
      </c>
      <c r="F58" s="511">
        <v>8000</v>
      </c>
      <c r="G58" s="134" t="s">
        <v>11</v>
      </c>
      <c r="H58" s="134" t="s">
        <v>11</v>
      </c>
      <c r="I58" s="134" t="s">
        <v>11</v>
      </c>
    </row>
    <row r="59" spans="1:9" s="288" customFormat="1" x14ac:dyDescent="0.4">
      <c r="A59" s="140"/>
      <c r="B59" s="142"/>
      <c r="C59" s="175" t="s">
        <v>11</v>
      </c>
      <c r="D59" s="331" t="s">
        <v>11</v>
      </c>
      <c r="E59" s="526" t="s">
        <v>1696</v>
      </c>
      <c r="F59" s="511">
        <v>7000</v>
      </c>
      <c r="G59" s="134" t="s">
        <v>11</v>
      </c>
      <c r="H59" s="134" t="s">
        <v>11</v>
      </c>
      <c r="I59" s="134" t="s">
        <v>11</v>
      </c>
    </row>
    <row r="60" spans="1:9" s="288" customFormat="1" x14ac:dyDescent="0.4">
      <c r="A60" s="140"/>
      <c r="B60" s="142"/>
      <c r="C60" s="175" t="s">
        <v>11</v>
      </c>
      <c r="D60" s="331" t="s">
        <v>11</v>
      </c>
      <c r="E60" s="526" t="s">
        <v>1697</v>
      </c>
      <c r="F60" s="511">
        <v>21100</v>
      </c>
      <c r="G60" s="134" t="s">
        <v>11</v>
      </c>
      <c r="H60" s="134" t="s">
        <v>11</v>
      </c>
      <c r="I60" s="134" t="s">
        <v>11</v>
      </c>
    </row>
    <row r="61" spans="1:9" s="288" customFormat="1" x14ac:dyDescent="0.4">
      <c r="A61" s="140"/>
      <c r="B61" s="142"/>
      <c r="C61" s="175" t="s">
        <v>11</v>
      </c>
      <c r="D61" s="331" t="s">
        <v>11</v>
      </c>
      <c r="E61" s="526" t="s">
        <v>1715</v>
      </c>
      <c r="F61" s="511">
        <v>4500</v>
      </c>
      <c r="G61" s="134" t="s">
        <v>11</v>
      </c>
      <c r="H61" s="134" t="s">
        <v>11</v>
      </c>
      <c r="I61" s="134" t="s">
        <v>11</v>
      </c>
    </row>
    <row r="62" spans="1:9" s="288" customFormat="1" x14ac:dyDescent="0.4">
      <c r="A62" s="140"/>
      <c r="B62" s="142">
        <v>243278</v>
      </c>
      <c r="C62" s="175" t="s">
        <v>11</v>
      </c>
      <c r="D62" s="331" t="s">
        <v>11</v>
      </c>
      <c r="E62" s="526" t="s">
        <v>1903</v>
      </c>
      <c r="F62" s="511">
        <v>6420</v>
      </c>
      <c r="G62" s="134" t="s">
        <v>11</v>
      </c>
      <c r="H62" s="134" t="s">
        <v>11</v>
      </c>
      <c r="I62" s="134" t="s">
        <v>11</v>
      </c>
    </row>
    <row r="63" spans="1:9" s="288" customFormat="1" x14ac:dyDescent="0.4">
      <c r="A63" s="140"/>
      <c r="B63" s="142"/>
      <c r="C63" s="175" t="s">
        <v>11</v>
      </c>
      <c r="D63" s="331" t="s">
        <v>11</v>
      </c>
      <c r="E63" s="526" t="s">
        <v>1904</v>
      </c>
      <c r="F63" s="511">
        <v>17500</v>
      </c>
      <c r="G63" s="134" t="s">
        <v>11</v>
      </c>
      <c r="H63" s="134" t="s">
        <v>11</v>
      </c>
      <c r="I63" s="134" t="s">
        <v>11</v>
      </c>
    </row>
    <row r="64" spans="1:9" s="288" customFormat="1" x14ac:dyDescent="0.4">
      <c r="A64" s="140"/>
      <c r="B64" s="142"/>
      <c r="C64" s="175" t="s">
        <v>11</v>
      </c>
      <c r="D64" s="331" t="s">
        <v>11</v>
      </c>
      <c r="E64" s="526" t="s">
        <v>1905</v>
      </c>
      <c r="F64" s="511">
        <v>6240</v>
      </c>
      <c r="G64" s="134" t="s">
        <v>11</v>
      </c>
      <c r="H64" s="134" t="s">
        <v>11</v>
      </c>
      <c r="I64" s="134" t="s">
        <v>11</v>
      </c>
    </row>
    <row r="65" spans="1:9" s="288" customFormat="1" x14ac:dyDescent="0.4">
      <c r="A65" s="140"/>
      <c r="B65" s="142">
        <v>243290</v>
      </c>
      <c r="C65" s="175" t="s">
        <v>11</v>
      </c>
      <c r="D65" s="331" t="s">
        <v>11</v>
      </c>
      <c r="E65" s="526" t="s">
        <v>2070</v>
      </c>
      <c r="F65" s="511">
        <v>19900</v>
      </c>
      <c r="G65" s="134" t="s">
        <v>11</v>
      </c>
      <c r="H65" s="134" t="s">
        <v>11</v>
      </c>
      <c r="I65" s="134" t="s">
        <v>11</v>
      </c>
    </row>
    <row r="66" spans="1:9" s="288" customFormat="1" x14ac:dyDescent="0.4">
      <c r="A66" s="140"/>
      <c r="B66" s="142">
        <v>242899</v>
      </c>
      <c r="C66" s="175" t="s">
        <v>11</v>
      </c>
      <c r="D66" s="331" t="s">
        <v>11</v>
      </c>
      <c r="E66" s="526" t="s">
        <v>1430</v>
      </c>
      <c r="F66" s="511">
        <v>32000</v>
      </c>
      <c r="G66" s="134">
        <v>243321</v>
      </c>
      <c r="H66" s="307">
        <v>48846337</v>
      </c>
      <c r="I66" s="134" t="s">
        <v>11</v>
      </c>
    </row>
    <row r="67" spans="1:9" s="288" customFormat="1" x14ac:dyDescent="0.4">
      <c r="A67" s="140"/>
      <c r="B67" s="142"/>
      <c r="C67" s="175" t="s">
        <v>11</v>
      </c>
      <c r="D67" s="331" t="s">
        <v>11</v>
      </c>
      <c r="E67" s="526" t="s">
        <v>1434</v>
      </c>
      <c r="F67" s="511">
        <v>14400</v>
      </c>
      <c r="G67" s="134" t="s">
        <v>11</v>
      </c>
      <c r="H67" s="134" t="s">
        <v>11</v>
      </c>
      <c r="I67" s="134" t="s">
        <v>11</v>
      </c>
    </row>
    <row r="68" spans="1:9" s="288" customFormat="1" x14ac:dyDescent="0.4">
      <c r="A68" s="140"/>
      <c r="B68" s="142">
        <v>243300</v>
      </c>
      <c r="C68" s="175" t="s">
        <v>11</v>
      </c>
      <c r="D68" s="331" t="s">
        <v>11</v>
      </c>
      <c r="E68" s="526" t="s">
        <v>2183</v>
      </c>
      <c r="F68" s="511">
        <v>3800</v>
      </c>
      <c r="G68" s="134" t="s">
        <v>11</v>
      </c>
      <c r="H68" s="134" t="s">
        <v>11</v>
      </c>
      <c r="I68" s="134" t="s">
        <v>11</v>
      </c>
    </row>
    <row r="69" spans="1:9" s="288" customFormat="1" x14ac:dyDescent="0.4">
      <c r="A69" s="140"/>
      <c r="B69" s="142"/>
      <c r="C69" s="175" t="s">
        <v>11</v>
      </c>
      <c r="D69" s="331" t="s">
        <v>11</v>
      </c>
      <c r="E69" s="526" t="s">
        <v>2184</v>
      </c>
      <c r="F69" s="511">
        <v>25000</v>
      </c>
      <c r="G69" s="134" t="s">
        <v>11</v>
      </c>
      <c r="H69" s="134" t="s">
        <v>11</v>
      </c>
      <c r="I69" s="134" t="s">
        <v>11</v>
      </c>
    </row>
    <row r="70" spans="1:9" s="288" customFormat="1" x14ac:dyDescent="0.4">
      <c r="A70" s="140"/>
      <c r="B70" s="142"/>
      <c r="C70" s="175" t="s">
        <v>11</v>
      </c>
      <c r="D70" s="331" t="s">
        <v>11</v>
      </c>
      <c r="E70" s="526" t="s">
        <v>2185</v>
      </c>
      <c r="F70" s="511">
        <v>9600</v>
      </c>
      <c r="G70" s="134" t="s">
        <v>11</v>
      </c>
      <c r="H70" s="134" t="s">
        <v>11</v>
      </c>
      <c r="I70" s="134" t="s">
        <v>11</v>
      </c>
    </row>
    <row r="71" spans="1:9" s="288" customFormat="1" x14ac:dyDescent="0.4">
      <c r="A71" s="140"/>
      <c r="B71" s="142"/>
      <c r="C71" s="175" t="s">
        <v>11</v>
      </c>
      <c r="D71" s="331" t="s">
        <v>11</v>
      </c>
      <c r="E71" s="526" t="s">
        <v>2186</v>
      </c>
      <c r="F71" s="511">
        <v>10000</v>
      </c>
      <c r="G71" s="134" t="s">
        <v>11</v>
      </c>
      <c r="H71" s="134" t="s">
        <v>11</v>
      </c>
      <c r="I71" s="134" t="s">
        <v>11</v>
      </c>
    </row>
    <row r="72" spans="1:9" s="288" customFormat="1" x14ac:dyDescent="0.4">
      <c r="A72" s="140"/>
      <c r="B72" s="142">
        <v>243304</v>
      </c>
      <c r="C72" s="175" t="s">
        <v>11</v>
      </c>
      <c r="D72" s="331" t="s">
        <v>11</v>
      </c>
      <c r="E72" s="526" t="s">
        <v>2223</v>
      </c>
      <c r="F72" s="511">
        <v>12100</v>
      </c>
      <c r="G72" s="134" t="s">
        <v>11</v>
      </c>
      <c r="H72" s="134" t="s">
        <v>11</v>
      </c>
      <c r="I72" s="134" t="s">
        <v>11</v>
      </c>
    </row>
    <row r="73" spans="1:9" s="288" customFormat="1" x14ac:dyDescent="0.4">
      <c r="A73" s="140"/>
      <c r="B73" s="142">
        <v>243312</v>
      </c>
      <c r="C73" s="175" t="s">
        <v>11</v>
      </c>
      <c r="D73" s="331" t="s">
        <v>11</v>
      </c>
      <c r="E73" s="526" t="s">
        <v>2314</v>
      </c>
      <c r="F73" s="511">
        <v>22420</v>
      </c>
      <c r="G73" s="134" t="s">
        <v>11</v>
      </c>
      <c r="H73" s="134" t="s">
        <v>11</v>
      </c>
      <c r="I73" s="134" t="s">
        <v>11</v>
      </c>
    </row>
    <row r="74" spans="1:9" s="288" customFormat="1" x14ac:dyDescent="0.4">
      <c r="A74" s="140"/>
      <c r="B74" s="142"/>
      <c r="C74" s="175" t="s">
        <v>11</v>
      </c>
      <c r="D74" s="331" t="s">
        <v>11</v>
      </c>
      <c r="E74" s="526" t="s">
        <v>2315</v>
      </c>
      <c r="F74" s="511">
        <v>23200</v>
      </c>
      <c r="G74" s="134" t="s">
        <v>11</v>
      </c>
      <c r="H74" s="134" t="s">
        <v>11</v>
      </c>
      <c r="I74" s="134" t="s">
        <v>11</v>
      </c>
    </row>
    <row r="75" spans="1:9" s="288" customFormat="1" x14ac:dyDescent="0.4">
      <c r="A75" s="140"/>
      <c r="B75" s="142"/>
      <c r="C75" s="175" t="s">
        <v>11</v>
      </c>
      <c r="D75" s="331" t="s">
        <v>11</v>
      </c>
      <c r="E75" s="526" t="s">
        <v>2316</v>
      </c>
      <c r="F75" s="511">
        <v>18500</v>
      </c>
      <c r="G75" s="134" t="s">
        <v>11</v>
      </c>
      <c r="H75" s="134" t="s">
        <v>11</v>
      </c>
      <c r="I75" s="134" t="s">
        <v>11</v>
      </c>
    </row>
    <row r="76" spans="1:9" s="288" customFormat="1" x14ac:dyDescent="0.4">
      <c r="A76" s="140"/>
      <c r="B76" s="142"/>
      <c r="C76" s="175" t="s">
        <v>11</v>
      </c>
      <c r="D76" s="331" t="s">
        <v>11</v>
      </c>
      <c r="E76" s="526" t="s">
        <v>2317</v>
      </c>
      <c r="F76" s="511">
        <v>15000</v>
      </c>
      <c r="G76" s="134" t="s">
        <v>11</v>
      </c>
      <c r="H76" s="134" t="s">
        <v>11</v>
      </c>
      <c r="I76" s="134" t="s">
        <v>11</v>
      </c>
    </row>
    <row r="77" spans="1:9" s="288" customFormat="1" x14ac:dyDescent="0.4">
      <c r="A77" s="140"/>
      <c r="B77" s="142"/>
      <c r="C77" s="175" t="s">
        <v>11</v>
      </c>
      <c r="D77" s="331" t="s">
        <v>11</v>
      </c>
      <c r="E77" s="526" t="s">
        <v>2318</v>
      </c>
      <c r="F77" s="511">
        <v>18000</v>
      </c>
      <c r="G77" s="134" t="s">
        <v>11</v>
      </c>
      <c r="H77" s="134" t="s">
        <v>11</v>
      </c>
      <c r="I77" s="134" t="s">
        <v>11</v>
      </c>
    </row>
    <row r="78" spans="1:9" s="288" customFormat="1" x14ac:dyDescent="0.4">
      <c r="A78" s="140"/>
      <c r="B78" s="142"/>
      <c r="C78" s="175" t="s">
        <v>11</v>
      </c>
      <c r="D78" s="331" t="s">
        <v>11</v>
      </c>
      <c r="E78" s="526" t="s">
        <v>2351</v>
      </c>
      <c r="F78" s="511">
        <v>5600</v>
      </c>
      <c r="G78" s="134" t="s">
        <v>11</v>
      </c>
      <c r="H78" s="134" t="s">
        <v>11</v>
      </c>
      <c r="I78" s="134" t="s">
        <v>11</v>
      </c>
    </row>
    <row r="79" spans="1:9" s="288" customFormat="1" x14ac:dyDescent="0.4">
      <c r="A79" s="140"/>
      <c r="B79" s="142">
        <v>242956</v>
      </c>
      <c r="C79" s="175" t="s">
        <v>11</v>
      </c>
      <c r="D79" s="331" t="s">
        <v>11</v>
      </c>
      <c r="E79" s="175" t="s">
        <v>2356</v>
      </c>
      <c r="F79" s="141">
        <v>15000</v>
      </c>
      <c r="G79" s="136"/>
      <c r="H79" s="136"/>
      <c r="I79" s="136"/>
    </row>
    <row r="80" spans="1:9" s="288" customFormat="1" x14ac:dyDescent="0.4">
      <c r="A80" s="140"/>
      <c r="B80" s="142"/>
      <c r="C80" s="175" t="s">
        <v>11</v>
      </c>
      <c r="D80" s="331" t="s">
        <v>11</v>
      </c>
      <c r="E80" s="175" t="s">
        <v>2319</v>
      </c>
      <c r="F80" s="141">
        <v>10200</v>
      </c>
      <c r="G80" s="136"/>
      <c r="H80" s="136"/>
      <c r="I80" s="136"/>
    </row>
    <row r="81" spans="1:10" s="288" customFormat="1" x14ac:dyDescent="0.4">
      <c r="A81" s="140"/>
      <c r="B81" s="142">
        <v>243367</v>
      </c>
      <c r="C81" s="175" t="s">
        <v>11</v>
      </c>
      <c r="D81" s="331" t="s">
        <v>11</v>
      </c>
      <c r="E81" s="175" t="s">
        <v>2887</v>
      </c>
      <c r="F81" s="141">
        <v>4000</v>
      </c>
      <c r="G81" s="136"/>
      <c r="H81" s="136"/>
      <c r="I81" s="136"/>
    </row>
    <row r="82" spans="1:10" s="288" customFormat="1" x14ac:dyDescent="0.4">
      <c r="A82" s="140"/>
      <c r="B82" s="142"/>
      <c r="C82" s="175" t="s">
        <v>11</v>
      </c>
      <c r="D82" s="331" t="s">
        <v>11</v>
      </c>
      <c r="E82" s="175" t="s">
        <v>2901</v>
      </c>
      <c r="F82" s="141">
        <v>20600</v>
      </c>
      <c r="G82" s="136"/>
      <c r="H82" s="136"/>
      <c r="I82" s="136"/>
    </row>
    <row r="83" spans="1:10" s="288" customFormat="1" x14ac:dyDescent="0.4">
      <c r="A83" s="140"/>
      <c r="B83" s="142"/>
      <c r="C83" s="175" t="s">
        <v>11</v>
      </c>
      <c r="D83" s="331" t="s">
        <v>11</v>
      </c>
      <c r="E83" s="175" t="s">
        <v>2927</v>
      </c>
      <c r="F83" s="141">
        <v>8500</v>
      </c>
      <c r="G83" s="136"/>
      <c r="H83" s="136"/>
      <c r="I83" s="136"/>
    </row>
    <row r="84" spans="1:10" s="288" customFormat="1" x14ac:dyDescent="0.4">
      <c r="A84" s="140"/>
      <c r="B84" s="142"/>
      <c r="C84" s="175" t="s">
        <v>11</v>
      </c>
      <c r="D84" s="331" t="s">
        <v>11</v>
      </c>
      <c r="E84" s="175" t="s">
        <v>2928</v>
      </c>
      <c r="F84" s="141">
        <v>31000</v>
      </c>
      <c r="G84" s="136"/>
      <c r="H84" s="136"/>
      <c r="I84" s="136"/>
    </row>
    <row r="85" spans="1:10" s="288" customFormat="1" x14ac:dyDescent="0.4">
      <c r="A85" s="140"/>
      <c r="B85" s="142"/>
      <c r="C85" s="175" t="s">
        <v>11</v>
      </c>
      <c r="D85" s="331" t="s">
        <v>11</v>
      </c>
      <c r="E85" s="175" t="s">
        <v>2930</v>
      </c>
      <c r="F85" s="141">
        <v>10650</v>
      </c>
      <c r="G85" s="136"/>
      <c r="H85" s="136"/>
      <c r="I85" s="136"/>
    </row>
    <row r="86" spans="1:10" s="288" customFormat="1" x14ac:dyDescent="0.4">
      <c r="A86" s="140"/>
      <c r="B86" s="142"/>
      <c r="C86" s="175" t="s">
        <v>11</v>
      </c>
      <c r="D86" s="331" t="s">
        <v>11</v>
      </c>
      <c r="E86" s="175" t="s">
        <v>3010</v>
      </c>
      <c r="F86" s="141">
        <v>6300</v>
      </c>
      <c r="G86" s="136"/>
      <c r="H86" s="136"/>
      <c r="I86" s="136"/>
    </row>
    <row r="87" spans="1:10" s="288" customFormat="1" x14ac:dyDescent="0.4">
      <c r="A87" s="140"/>
      <c r="B87" s="142"/>
      <c r="C87" s="175"/>
      <c r="D87" s="331"/>
      <c r="E87" s="175"/>
      <c r="F87" s="141"/>
      <c r="G87" s="136"/>
      <c r="H87" s="136"/>
      <c r="I87" s="136"/>
    </row>
    <row r="88" spans="1:10" s="288" customFormat="1" x14ac:dyDescent="0.4">
      <c r="A88" s="140">
        <v>5</v>
      </c>
      <c r="B88" s="142">
        <v>243290</v>
      </c>
      <c r="C88" s="175" t="s">
        <v>2064</v>
      </c>
      <c r="D88" s="331" t="s">
        <v>11</v>
      </c>
      <c r="E88" s="529" t="s">
        <v>2065</v>
      </c>
      <c r="F88" s="511">
        <v>25000</v>
      </c>
      <c r="G88" s="134">
        <v>243298</v>
      </c>
      <c r="H88" s="307">
        <v>48846197</v>
      </c>
      <c r="I88" s="134" t="s">
        <v>487</v>
      </c>
      <c r="J88" s="322">
        <f>F88+F89+F90</f>
        <v>41800</v>
      </c>
    </row>
    <row r="89" spans="1:10" s="288" customFormat="1" x14ac:dyDescent="0.4">
      <c r="A89" s="140"/>
      <c r="B89" s="142">
        <v>243300</v>
      </c>
      <c r="C89" s="175" t="s">
        <v>11</v>
      </c>
      <c r="D89" s="331" t="s">
        <v>11</v>
      </c>
      <c r="E89" s="529" t="s">
        <v>2190</v>
      </c>
      <c r="F89" s="511">
        <v>8400</v>
      </c>
      <c r="G89" s="134">
        <v>243321</v>
      </c>
      <c r="H89" s="307">
        <v>48846338</v>
      </c>
      <c r="I89" s="135" t="s">
        <v>487</v>
      </c>
    </row>
    <row r="90" spans="1:10" s="288" customFormat="1" x14ac:dyDescent="0.4">
      <c r="A90" s="140"/>
      <c r="B90" s="142">
        <v>243311</v>
      </c>
      <c r="C90" s="175" t="s">
        <v>11</v>
      </c>
      <c r="D90" s="331" t="s">
        <v>11</v>
      </c>
      <c r="E90" s="529" t="s">
        <v>2343</v>
      </c>
      <c r="F90" s="511">
        <v>8400</v>
      </c>
      <c r="G90" s="135" t="s">
        <v>11</v>
      </c>
      <c r="H90" s="135" t="s">
        <v>11</v>
      </c>
      <c r="I90" s="135" t="s">
        <v>11</v>
      </c>
    </row>
    <row r="91" spans="1:10" s="288" customFormat="1" x14ac:dyDescent="0.4">
      <c r="A91" s="140"/>
      <c r="B91" s="142"/>
      <c r="C91" s="175" t="s">
        <v>11</v>
      </c>
      <c r="D91" s="331" t="s">
        <v>11</v>
      </c>
      <c r="E91" s="177" t="s">
        <v>2357</v>
      </c>
      <c r="F91" s="141">
        <v>17120</v>
      </c>
      <c r="G91" s="136"/>
      <c r="H91" s="136"/>
      <c r="I91" s="136"/>
    </row>
    <row r="92" spans="1:10" s="288" customFormat="1" x14ac:dyDescent="0.4">
      <c r="A92" s="140"/>
      <c r="B92" s="142">
        <v>243367</v>
      </c>
      <c r="C92" s="175" t="s">
        <v>11</v>
      </c>
      <c r="D92" s="331" t="s">
        <v>11</v>
      </c>
      <c r="E92" s="177" t="s">
        <v>2900</v>
      </c>
      <c r="F92" s="141">
        <v>20400</v>
      </c>
      <c r="G92" s="136"/>
      <c r="H92" s="136"/>
      <c r="I92" s="136"/>
    </row>
    <row r="93" spans="1:10" s="288" customFormat="1" x14ac:dyDescent="0.4">
      <c r="A93" s="140"/>
      <c r="B93" s="142"/>
      <c r="C93" s="175" t="s">
        <v>11</v>
      </c>
      <c r="D93" s="331" t="s">
        <v>11</v>
      </c>
      <c r="E93" s="177" t="s">
        <v>2708</v>
      </c>
      <c r="F93" s="141">
        <v>17900</v>
      </c>
      <c r="G93" s="136"/>
      <c r="H93" s="136"/>
      <c r="I93" s="136"/>
    </row>
    <row r="94" spans="1:10" s="288" customFormat="1" x14ac:dyDescent="0.4">
      <c r="A94" s="140"/>
      <c r="B94" s="142"/>
      <c r="C94" s="175" t="s">
        <v>11</v>
      </c>
      <c r="D94" s="331" t="s">
        <v>11</v>
      </c>
      <c r="E94" s="177"/>
      <c r="F94" s="141"/>
      <c r="G94" s="136"/>
      <c r="H94" s="136"/>
      <c r="I94" s="136"/>
    </row>
    <row r="95" spans="1:10" s="288" customFormat="1" x14ac:dyDescent="0.4">
      <c r="A95" s="140"/>
      <c r="B95" s="142"/>
      <c r="C95" s="175"/>
      <c r="D95" s="331"/>
      <c r="E95" s="177"/>
      <c r="F95" s="141"/>
      <c r="G95" s="136"/>
      <c r="H95" s="136"/>
      <c r="I95" s="136"/>
    </row>
    <row r="96" spans="1:10" s="280" customFormat="1" x14ac:dyDescent="0.4">
      <c r="A96" s="140"/>
      <c r="B96" s="142"/>
      <c r="C96" s="140"/>
      <c r="D96" s="188"/>
      <c r="E96" s="140"/>
      <c r="F96" s="141"/>
      <c r="G96" s="140"/>
      <c r="H96" s="140"/>
      <c r="I96" s="140"/>
    </row>
    <row r="97" spans="1:11" s="280" customFormat="1" x14ac:dyDescent="0.4">
      <c r="A97" s="140">
        <v>4</v>
      </c>
      <c r="B97" s="142">
        <v>243200</v>
      </c>
      <c r="C97" s="140" t="s">
        <v>750</v>
      </c>
      <c r="D97" s="188" t="s">
        <v>11</v>
      </c>
      <c r="E97" s="135" t="s">
        <v>751</v>
      </c>
      <c r="F97" s="165">
        <v>72900</v>
      </c>
      <c r="G97" s="134">
        <v>243202</v>
      </c>
      <c r="H97" s="135">
        <v>52410575</v>
      </c>
      <c r="I97" s="135" t="s">
        <v>487</v>
      </c>
      <c r="J97" s="330">
        <f>F97+F98+F99+F100+F101+F102</f>
        <v>430300</v>
      </c>
      <c r="K97" s="330"/>
    </row>
    <row r="98" spans="1:11" s="280" customFormat="1" x14ac:dyDescent="0.4">
      <c r="A98" s="140"/>
      <c r="B98" s="142"/>
      <c r="C98" s="140" t="s">
        <v>11</v>
      </c>
      <c r="D98" s="188" t="s">
        <v>11</v>
      </c>
      <c r="E98" s="135" t="s">
        <v>752</v>
      </c>
      <c r="F98" s="165">
        <v>72900</v>
      </c>
      <c r="G98" s="135" t="s">
        <v>11</v>
      </c>
      <c r="H98" s="135" t="s">
        <v>11</v>
      </c>
      <c r="I98" s="135" t="s">
        <v>11</v>
      </c>
    </row>
    <row r="99" spans="1:11" s="288" customFormat="1" x14ac:dyDescent="0.4">
      <c r="A99" s="140"/>
      <c r="B99" s="142"/>
      <c r="C99" s="140" t="s">
        <v>11</v>
      </c>
      <c r="D99" s="188" t="s">
        <v>11</v>
      </c>
      <c r="E99" s="311" t="s">
        <v>1720</v>
      </c>
      <c r="F99" s="511">
        <v>72900</v>
      </c>
      <c r="G99" s="134">
        <v>243276</v>
      </c>
      <c r="H99" s="135">
        <v>53664274</v>
      </c>
      <c r="I99" s="135" t="s">
        <v>487</v>
      </c>
    </row>
    <row r="100" spans="1:11" s="288" customFormat="1" x14ac:dyDescent="0.4">
      <c r="A100" s="140"/>
      <c r="B100" s="142"/>
      <c r="C100" s="140" t="s">
        <v>11</v>
      </c>
      <c r="D100" s="188" t="s">
        <v>11</v>
      </c>
      <c r="E100" s="311" t="s">
        <v>1721</v>
      </c>
      <c r="F100" s="511">
        <v>72900</v>
      </c>
      <c r="G100" s="135" t="s">
        <v>11</v>
      </c>
      <c r="H100" s="135" t="s">
        <v>11</v>
      </c>
      <c r="I100" s="135" t="s">
        <v>11</v>
      </c>
    </row>
    <row r="101" spans="1:11" s="288" customFormat="1" x14ac:dyDescent="0.4">
      <c r="A101" s="140"/>
      <c r="B101" s="142">
        <v>243312</v>
      </c>
      <c r="C101" s="140" t="s">
        <v>11</v>
      </c>
      <c r="D101" s="188" t="s">
        <v>11</v>
      </c>
      <c r="E101" s="311" t="s">
        <v>2313</v>
      </c>
      <c r="F101" s="511">
        <v>65800</v>
      </c>
      <c r="G101" s="134">
        <v>243322</v>
      </c>
      <c r="H101" s="135">
        <v>48846349</v>
      </c>
      <c r="I101" s="135" t="s">
        <v>487</v>
      </c>
    </row>
    <row r="102" spans="1:11" s="288" customFormat="1" x14ac:dyDescent="0.4">
      <c r="A102" s="140"/>
      <c r="B102" s="142">
        <v>243339</v>
      </c>
      <c r="C102" s="140" t="s">
        <v>11</v>
      </c>
      <c r="D102" s="188" t="s">
        <v>11</v>
      </c>
      <c r="E102" s="311" t="s">
        <v>2655</v>
      </c>
      <c r="F102" s="511">
        <v>72900</v>
      </c>
      <c r="G102" s="134">
        <v>243340</v>
      </c>
      <c r="H102" s="135">
        <v>49392778</v>
      </c>
      <c r="I102" s="135" t="s">
        <v>487</v>
      </c>
    </row>
    <row r="103" spans="1:11" s="288" customFormat="1" x14ac:dyDescent="0.4">
      <c r="A103" s="140"/>
      <c r="B103" s="142">
        <v>243250</v>
      </c>
      <c r="C103" s="140" t="s">
        <v>11</v>
      </c>
      <c r="D103" s="188" t="s">
        <v>11</v>
      </c>
      <c r="E103" s="140" t="s">
        <v>1368</v>
      </c>
      <c r="F103" s="141">
        <v>72900</v>
      </c>
      <c r="G103" s="137"/>
      <c r="H103" s="137"/>
      <c r="I103" s="137"/>
    </row>
    <row r="104" spans="1:11" s="280" customFormat="1" x14ac:dyDescent="0.4">
      <c r="A104" s="140"/>
      <c r="B104" s="142"/>
      <c r="C104" s="140"/>
      <c r="D104" s="188"/>
      <c r="E104" s="140"/>
      <c r="F104" s="141"/>
      <c r="G104" s="140"/>
      <c r="H104" s="140"/>
      <c r="I104" s="140"/>
    </row>
    <row r="105" spans="1:11" s="280" customFormat="1" x14ac:dyDescent="0.4">
      <c r="A105" s="140">
        <v>5</v>
      </c>
      <c r="B105" s="142">
        <v>243238</v>
      </c>
      <c r="C105" s="140" t="s">
        <v>1197</v>
      </c>
      <c r="D105" s="188" t="s">
        <v>11</v>
      </c>
      <c r="E105" s="267" t="s">
        <v>1198</v>
      </c>
      <c r="F105" s="141">
        <v>9000</v>
      </c>
      <c r="G105" s="140"/>
      <c r="H105" s="140"/>
      <c r="I105" s="140"/>
    </row>
    <row r="106" spans="1:11" s="280" customFormat="1" x14ac:dyDescent="0.4">
      <c r="A106" s="140"/>
      <c r="B106" s="142"/>
      <c r="C106" s="140"/>
      <c r="D106" s="188"/>
      <c r="E106" s="140"/>
      <c r="F106" s="141"/>
      <c r="G106" s="140"/>
      <c r="H106" s="140"/>
      <c r="I106" s="140"/>
    </row>
    <row r="107" spans="1:11" s="276" customFormat="1" x14ac:dyDescent="0.4">
      <c r="A107" s="140"/>
      <c r="B107" s="142"/>
      <c r="C107" s="140"/>
      <c r="D107" s="188"/>
      <c r="E107" s="140"/>
      <c r="F107" s="141"/>
      <c r="G107" s="140"/>
      <c r="H107" s="140"/>
      <c r="I107" s="140"/>
    </row>
    <row r="108" spans="1:11" s="272" customFormat="1" x14ac:dyDescent="0.4">
      <c r="A108" s="333">
        <v>6</v>
      </c>
      <c r="B108" s="142">
        <v>243188</v>
      </c>
      <c r="C108" s="140" t="s">
        <v>647</v>
      </c>
      <c r="D108" s="278" t="s">
        <v>11</v>
      </c>
      <c r="E108" s="135">
        <v>975679652</v>
      </c>
      <c r="F108" s="153">
        <v>96300</v>
      </c>
      <c r="G108" s="134">
        <v>243200</v>
      </c>
      <c r="H108" s="135">
        <v>52410563</v>
      </c>
      <c r="I108" s="135" t="s">
        <v>487</v>
      </c>
      <c r="J108" s="271">
        <f>F108+F109+F110+F111+F112</f>
        <v>417300</v>
      </c>
    </row>
    <row r="109" spans="1:11" s="272" customFormat="1" x14ac:dyDescent="0.4">
      <c r="A109" s="333"/>
      <c r="B109" s="142"/>
      <c r="C109" s="140" t="s">
        <v>11</v>
      </c>
      <c r="D109" s="188" t="s">
        <v>11</v>
      </c>
      <c r="E109" s="311">
        <v>975694095</v>
      </c>
      <c r="F109" s="151">
        <v>85600</v>
      </c>
      <c r="G109" s="530">
        <v>243264</v>
      </c>
      <c r="H109" s="311">
        <v>53664220</v>
      </c>
      <c r="I109" s="311" t="s">
        <v>487</v>
      </c>
      <c r="J109" s="271"/>
    </row>
    <row r="110" spans="1:11" s="272" customFormat="1" x14ac:dyDescent="0.4">
      <c r="A110" s="333"/>
      <c r="B110" s="142">
        <v>242899</v>
      </c>
      <c r="C110" s="140" t="s">
        <v>11</v>
      </c>
      <c r="D110" s="188" t="s">
        <v>11</v>
      </c>
      <c r="E110" s="311">
        <v>975720989</v>
      </c>
      <c r="F110" s="151">
        <v>42800</v>
      </c>
      <c r="G110" s="134">
        <v>243321</v>
      </c>
      <c r="H110" s="135">
        <v>48846336</v>
      </c>
      <c r="I110" s="135" t="s">
        <v>11</v>
      </c>
      <c r="J110" s="271"/>
    </row>
    <row r="111" spans="1:11" s="272" customFormat="1" x14ac:dyDescent="0.4">
      <c r="A111" s="333"/>
      <c r="B111" s="142">
        <v>243300</v>
      </c>
      <c r="C111" s="140" t="s">
        <v>11</v>
      </c>
      <c r="D111" s="188" t="s">
        <v>11</v>
      </c>
      <c r="E111" s="311">
        <v>975703428</v>
      </c>
      <c r="F111" s="151">
        <v>96300</v>
      </c>
      <c r="G111" s="135" t="s">
        <v>11</v>
      </c>
      <c r="H111" s="135" t="s">
        <v>11</v>
      </c>
      <c r="I111" s="135" t="s">
        <v>11</v>
      </c>
      <c r="J111" s="271"/>
    </row>
    <row r="112" spans="1:11" s="272" customFormat="1" x14ac:dyDescent="0.4">
      <c r="A112" s="333"/>
      <c r="B112" s="142"/>
      <c r="C112" s="140" t="s">
        <v>11</v>
      </c>
      <c r="D112" s="188" t="s">
        <v>11</v>
      </c>
      <c r="E112" s="311">
        <v>975714536</v>
      </c>
      <c r="F112" s="151">
        <v>96300</v>
      </c>
      <c r="G112" s="135" t="s">
        <v>11</v>
      </c>
      <c r="H112" s="135" t="s">
        <v>11</v>
      </c>
      <c r="I112" s="135" t="s">
        <v>11</v>
      </c>
      <c r="J112" s="271"/>
    </row>
    <row r="113" spans="1:11" s="272" customFormat="1" x14ac:dyDescent="0.4">
      <c r="A113" s="333"/>
      <c r="B113" s="142">
        <v>243367</v>
      </c>
      <c r="C113" s="140" t="s">
        <v>11</v>
      </c>
      <c r="D113" s="188" t="s">
        <v>11</v>
      </c>
      <c r="E113" s="140">
        <v>975734768</v>
      </c>
      <c r="F113" s="152">
        <v>85600</v>
      </c>
      <c r="G113" s="142"/>
      <c r="H113" s="140"/>
      <c r="I113" s="140"/>
      <c r="J113" s="271"/>
    </row>
    <row r="114" spans="1:11" s="272" customFormat="1" x14ac:dyDescent="0.4">
      <c r="A114" s="333"/>
      <c r="B114" s="142">
        <v>243374</v>
      </c>
      <c r="C114" s="140" t="s">
        <v>11</v>
      </c>
      <c r="D114" s="188" t="s">
        <v>11</v>
      </c>
      <c r="E114" s="140">
        <v>975740813</v>
      </c>
      <c r="F114" s="152">
        <v>53179</v>
      </c>
      <c r="G114" s="142"/>
      <c r="H114" s="140"/>
      <c r="I114" s="140"/>
      <c r="J114" s="271"/>
    </row>
    <row r="115" spans="1:11" s="272" customFormat="1" x14ac:dyDescent="0.4">
      <c r="A115" s="333"/>
      <c r="B115" s="142"/>
      <c r="C115" s="140" t="s">
        <v>11</v>
      </c>
      <c r="D115" s="188" t="s">
        <v>11</v>
      </c>
      <c r="E115" s="140"/>
      <c r="F115" s="152"/>
      <c r="G115" s="142"/>
      <c r="H115" s="140"/>
      <c r="I115" s="140"/>
      <c r="J115" s="271"/>
    </row>
    <row r="116" spans="1:11" s="272" customFormat="1" x14ac:dyDescent="0.4">
      <c r="A116" s="333"/>
      <c r="B116" s="142"/>
      <c r="C116" s="140"/>
      <c r="D116" s="188"/>
      <c r="E116" s="140"/>
      <c r="F116" s="152"/>
      <c r="G116" s="142"/>
      <c r="H116" s="140"/>
      <c r="I116" s="140"/>
      <c r="J116" s="271"/>
    </row>
    <row r="117" spans="1:11" s="293" customFormat="1" x14ac:dyDescent="0.4">
      <c r="A117" s="334"/>
      <c r="B117" s="136"/>
      <c r="C117" s="137"/>
      <c r="D117" s="328"/>
      <c r="E117" s="137"/>
      <c r="F117" s="139"/>
      <c r="G117" s="136"/>
      <c r="H117" s="137"/>
      <c r="I117" s="137"/>
      <c r="J117" s="329"/>
    </row>
    <row r="118" spans="1:11" s="276" customFormat="1" x14ac:dyDescent="0.4">
      <c r="A118" s="273">
        <v>7</v>
      </c>
      <c r="B118" s="274">
        <v>243162</v>
      </c>
      <c r="C118" s="273" t="s">
        <v>44</v>
      </c>
      <c r="D118" s="320" t="s">
        <v>11</v>
      </c>
      <c r="E118" s="306" t="s">
        <v>230</v>
      </c>
      <c r="F118" s="165">
        <v>4400</v>
      </c>
      <c r="G118" s="134">
        <v>243193</v>
      </c>
      <c r="H118" s="135">
        <v>52410553</v>
      </c>
      <c r="I118" s="135" t="s">
        <v>487</v>
      </c>
      <c r="J118" s="321">
        <f>F118+F119+F120+F121+F123+F122+F124+F125+F126+F127</f>
        <v>100000</v>
      </c>
      <c r="K118" s="321"/>
    </row>
    <row r="119" spans="1:11" s="173" customFormat="1" x14ac:dyDescent="0.4">
      <c r="A119" s="137"/>
      <c r="B119" s="136"/>
      <c r="C119" s="273" t="s">
        <v>11</v>
      </c>
      <c r="D119" s="320" t="s">
        <v>11</v>
      </c>
      <c r="E119" s="306" t="s">
        <v>231</v>
      </c>
      <c r="F119" s="165">
        <v>18400</v>
      </c>
      <c r="G119" s="135" t="s">
        <v>11</v>
      </c>
      <c r="H119" s="135" t="s">
        <v>11</v>
      </c>
      <c r="I119" s="135" t="s">
        <v>11</v>
      </c>
    </row>
    <row r="120" spans="1:11" s="173" customFormat="1" x14ac:dyDescent="0.4">
      <c r="A120" s="137"/>
      <c r="B120" s="136"/>
      <c r="C120" s="273" t="s">
        <v>11</v>
      </c>
      <c r="D120" s="320" t="s">
        <v>11</v>
      </c>
      <c r="E120" s="306" t="s">
        <v>265</v>
      </c>
      <c r="F120" s="165">
        <v>6300</v>
      </c>
      <c r="G120" s="135" t="s">
        <v>11</v>
      </c>
      <c r="H120" s="135" t="s">
        <v>11</v>
      </c>
      <c r="I120" s="135" t="s">
        <v>11</v>
      </c>
    </row>
    <row r="121" spans="1:11" s="173" customFormat="1" x14ac:dyDescent="0.4">
      <c r="A121" s="137"/>
      <c r="B121" s="136"/>
      <c r="C121" s="273" t="s">
        <v>11</v>
      </c>
      <c r="D121" s="320" t="s">
        <v>11</v>
      </c>
      <c r="E121" s="306" t="s">
        <v>370</v>
      </c>
      <c r="F121" s="165">
        <v>25650</v>
      </c>
      <c r="G121" s="134">
        <v>243276</v>
      </c>
      <c r="H121" s="135">
        <v>53664271</v>
      </c>
      <c r="I121" s="135" t="s">
        <v>11</v>
      </c>
    </row>
    <row r="122" spans="1:11" s="288" customFormat="1" x14ac:dyDescent="0.4">
      <c r="A122" s="140"/>
      <c r="B122" s="142">
        <v>243250</v>
      </c>
      <c r="C122" s="167" t="s">
        <v>11</v>
      </c>
      <c r="D122" s="278" t="s">
        <v>11</v>
      </c>
      <c r="E122" s="746" t="s">
        <v>1315</v>
      </c>
      <c r="F122" s="511">
        <v>1050</v>
      </c>
      <c r="G122" s="135" t="s">
        <v>11</v>
      </c>
      <c r="H122" s="135" t="s">
        <v>11</v>
      </c>
      <c r="I122" s="135" t="s">
        <v>11</v>
      </c>
    </row>
    <row r="123" spans="1:11" s="173" customFormat="1" x14ac:dyDescent="0.4">
      <c r="A123" s="137"/>
      <c r="B123" s="136">
        <v>243271</v>
      </c>
      <c r="C123" s="167" t="s">
        <v>11</v>
      </c>
      <c r="D123" s="278" t="s">
        <v>11</v>
      </c>
      <c r="E123" s="746" t="s">
        <v>1700</v>
      </c>
      <c r="F123" s="165">
        <v>10500</v>
      </c>
      <c r="G123" s="134">
        <v>243320</v>
      </c>
      <c r="H123" s="135">
        <v>48846313</v>
      </c>
      <c r="I123" s="135" t="s">
        <v>11</v>
      </c>
    </row>
    <row r="124" spans="1:11" s="173" customFormat="1" x14ac:dyDescent="0.4">
      <c r="A124" s="137"/>
      <c r="B124" s="136">
        <v>243304</v>
      </c>
      <c r="C124" s="167" t="s">
        <v>11</v>
      </c>
      <c r="D124" s="278" t="s">
        <v>11</v>
      </c>
      <c r="E124" s="306" t="s">
        <v>2221</v>
      </c>
      <c r="F124" s="165">
        <v>8800</v>
      </c>
      <c r="G124" s="134">
        <v>243333</v>
      </c>
      <c r="H124" s="135">
        <v>4932734</v>
      </c>
      <c r="I124" s="135" t="s">
        <v>11</v>
      </c>
    </row>
    <row r="125" spans="1:11" s="173" customFormat="1" x14ac:dyDescent="0.4">
      <c r="A125" s="137"/>
      <c r="B125" s="136"/>
      <c r="C125" s="167" t="s">
        <v>11</v>
      </c>
      <c r="D125" s="278" t="s">
        <v>11</v>
      </c>
      <c r="E125" s="306" t="s">
        <v>2227</v>
      </c>
      <c r="F125" s="165">
        <v>12940</v>
      </c>
      <c r="G125" s="135" t="s">
        <v>11</v>
      </c>
      <c r="H125" s="135" t="s">
        <v>11</v>
      </c>
      <c r="I125" s="135" t="s">
        <v>11</v>
      </c>
    </row>
    <row r="126" spans="1:11" s="173" customFormat="1" x14ac:dyDescent="0.4">
      <c r="A126" s="137"/>
      <c r="B126" s="136">
        <v>243312</v>
      </c>
      <c r="C126" s="167" t="s">
        <v>11</v>
      </c>
      <c r="D126" s="278" t="s">
        <v>11</v>
      </c>
      <c r="E126" s="306" t="s">
        <v>2307</v>
      </c>
      <c r="F126" s="165">
        <v>5660</v>
      </c>
      <c r="G126" s="135" t="s">
        <v>11</v>
      </c>
      <c r="H126" s="135" t="s">
        <v>11</v>
      </c>
      <c r="I126" s="135" t="s">
        <v>11</v>
      </c>
    </row>
    <row r="127" spans="1:11" s="173" customFormat="1" x14ac:dyDescent="0.4">
      <c r="A127" s="137"/>
      <c r="B127" s="136"/>
      <c r="C127" s="167" t="s">
        <v>11</v>
      </c>
      <c r="D127" s="278" t="s">
        <v>11</v>
      </c>
      <c r="E127" s="306" t="s">
        <v>2323</v>
      </c>
      <c r="F127" s="165">
        <v>6300</v>
      </c>
      <c r="G127" s="135" t="s">
        <v>11</v>
      </c>
      <c r="H127" s="135" t="s">
        <v>11</v>
      </c>
      <c r="I127" s="135" t="s">
        <v>11</v>
      </c>
    </row>
    <row r="128" spans="1:11" s="173" customFormat="1" x14ac:dyDescent="0.4">
      <c r="A128" s="137"/>
      <c r="B128" s="136"/>
      <c r="C128" s="167"/>
      <c r="D128" s="278"/>
      <c r="E128" s="267"/>
      <c r="F128" s="156"/>
      <c r="G128" s="137"/>
      <c r="H128" s="137"/>
      <c r="I128" s="137"/>
    </row>
    <row r="129" spans="1:11" s="173" customFormat="1" x14ac:dyDescent="0.4">
      <c r="A129" s="137"/>
      <c r="B129" s="136"/>
      <c r="C129" s="167"/>
      <c r="D129" s="278"/>
      <c r="E129" s="267"/>
      <c r="F129" s="156"/>
      <c r="G129" s="137"/>
      <c r="H129" s="137"/>
      <c r="I129" s="137"/>
    </row>
    <row r="130" spans="1:11" s="173" customFormat="1" x14ac:dyDescent="0.4">
      <c r="A130" s="137"/>
      <c r="B130" s="136"/>
      <c r="C130" s="167"/>
      <c r="D130" s="278"/>
      <c r="E130" s="267"/>
      <c r="F130" s="156"/>
      <c r="G130" s="137"/>
      <c r="H130" s="137"/>
      <c r="I130" s="137"/>
    </row>
    <row r="131" spans="1:11" s="173" customFormat="1" x14ac:dyDescent="0.4">
      <c r="A131" s="137">
        <v>8</v>
      </c>
      <c r="B131" s="136">
        <v>243259</v>
      </c>
      <c r="C131" s="167" t="s">
        <v>1762</v>
      </c>
      <c r="D131" s="278" t="s">
        <v>11</v>
      </c>
      <c r="E131" s="311">
        <v>42208015</v>
      </c>
      <c r="F131" s="165">
        <v>23330</v>
      </c>
      <c r="G131" s="134">
        <v>243262</v>
      </c>
      <c r="H131" s="135">
        <v>53664190</v>
      </c>
      <c r="I131" s="135" t="s">
        <v>487</v>
      </c>
      <c r="J131" s="335">
        <f>F131+F132</f>
        <v>46670</v>
      </c>
    </row>
    <row r="132" spans="1:11" s="173" customFormat="1" ht="21" x14ac:dyDescent="0.45">
      <c r="A132" s="137"/>
      <c r="B132" s="136"/>
      <c r="C132" s="167"/>
      <c r="D132" s="278"/>
      <c r="E132" s="762">
        <v>42212025</v>
      </c>
      <c r="F132" s="165">
        <v>23340</v>
      </c>
      <c r="G132" s="134">
        <v>243340</v>
      </c>
      <c r="H132" s="135">
        <v>49392777</v>
      </c>
      <c r="I132" s="135" t="s">
        <v>11</v>
      </c>
    </row>
    <row r="133" spans="1:11" s="173" customFormat="1" x14ac:dyDescent="0.4">
      <c r="A133" s="137"/>
      <c r="B133" s="136"/>
      <c r="C133" s="167"/>
      <c r="D133" s="278"/>
      <c r="E133" s="267"/>
      <c r="F133" s="156"/>
      <c r="G133" s="137"/>
      <c r="H133" s="137"/>
      <c r="I133" s="137"/>
    </row>
    <row r="134" spans="1:11" s="288" customFormat="1" x14ac:dyDescent="0.4">
      <c r="A134" s="140"/>
      <c r="B134" s="142"/>
      <c r="C134" s="140"/>
      <c r="D134" s="188"/>
      <c r="E134" s="175"/>
      <c r="F134" s="141"/>
      <c r="G134" s="140"/>
      <c r="H134" s="140"/>
      <c r="I134" s="137"/>
    </row>
    <row r="135" spans="1:11" s="276" customFormat="1" x14ac:dyDescent="0.4">
      <c r="A135" s="273">
        <v>9</v>
      </c>
      <c r="B135" s="274">
        <v>242940</v>
      </c>
      <c r="C135" s="273" t="s">
        <v>138</v>
      </c>
      <c r="D135" s="320" t="s">
        <v>11</v>
      </c>
      <c r="E135" s="135">
        <v>1169654702</v>
      </c>
      <c r="F135" s="165">
        <v>13500</v>
      </c>
      <c r="G135" s="134">
        <v>243172</v>
      </c>
      <c r="H135" s="135">
        <v>52410470</v>
      </c>
      <c r="I135" s="135" t="s">
        <v>487</v>
      </c>
      <c r="J135" s="321">
        <f>F135+F136+F137+F138+F139+F140+F141+F142+F143</f>
        <v>339249.81</v>
      </c>
    </row>
    <row r="136" spans="1:11" s="173" customFormat="1" x14ac:dyDescent="0.4">
      <c r="A136" s="137"/>
      <c r="B136" s="136"/>
      <c r="C136" s="273" t="s">
        <v>11</v>
      </c>
      <c r="D136" s="320" t="s">
        <v>11</v>
      </c>
      <c r="E136" s="135">
        <v>1167361193</v>
      </c>
      <c r="F136" s="165">
        <v>32000</v>
      </c>
      <c r="G136" s="135" t="s">
        <v>11</v>
      </c>
      <c r="H136" s="135" t="s">
        <v>11</v>
      </c>
      <c r="I136" s="135" t="s">
        <v>11</v>
      </c>
    </row>
    <row r="137" spans="1:11" s="173" customFormat="1" x14ac:dyDescent="0.4">
      <c r="A137" s="334"/>
      <c r="B137" s="136">
        <v>243220</v>
      </c>
      <c r="C137" s="137" t="s">
        <v>11</v>
      </c>
      <c r="D137" s="328" t="s">
        <v>11</v>
      </c>
      <c r="E137" s="135">
        <v>1310152824</v>
      </c>
      <c r="F137" s="165">
        <v>53500</v>
      </c>
      <c r="G137" s="134">
        <v>243236</v>
      </c>
      <c r="H137" s="135">
        <v>53045003</v>
      </c>
      <c r="I137" s="135" t="s">
        <v>11</v>
      </c>
      <c r="J137" s="335"/>
      <c r="K137" s="335"/>
    </row>
    <row r="138" spans="1:11" s="173" customFormat="1" x14ac:dyDescent="0.4">
      <c r="A138" s="334"/>
      <c r="B138" s="136"/>
      <c r="C138" s="137" t="s">
        <v>11</v>
      </c>
      <c r="D138" s="328" t="s">
        <v>11</v>
      </c>
      <c r="E138" s="135">
        <v>1310502720</v>
      </c>
      <c r="F138" s="165">
        <v>19260</v>
      </c>
      <c r="G138" s="135" t="s">
        <v>11</v>
      </c>
      <c r="H138" s="135" t="s">
        <v>11</v>
      </c>
      <c r="I138" s="135" t="s">
        <v>11</v>
      </c>
      <c r="J138" s="335"/>
      <c r="K138" s="335"/>
    </row>
    <row r="139" spans="1:11" s="173" customFormat="1" x14ac:dyDescent="0.4">
      <c r="A139" s="334"/>
      <c r="B139" s="136">
        <v>243200</v>
      </c>
      <c r="C139" s="273" t="s">
        <v>11</v>
      </c>
      <c r="D139" s="188" t="s">
        <v>11</v>
      </c>
      <c r="E139" s="135">
        <v>1310074850</v>
      </c>
      <c r="F139" s="165">
        <v>14400.06</v>
      </c>
      <c r="G139" s="134">
        <v>243200</v>
      </c>
      <c r="H139" s="135">
        <v>52410564</v>
      </c>
      <c r="I139" s="135" t="s">
        <v>487</v>
      </c>
      <c r="J139" s="335"/>
      <c r="K139" s="335"/>
    </row>
    <row r="140" spans="1:11" s="288" customFormat="1" x14ac:dyDescent="0.4">
      <c r="A140" s="333"/>
      <c r="B140" s="142"/>
      <c r="C140" s="167" t="s">
        <v>11</v>
      </c>
      <c r="D140" s="188" t="s">
        <v>11</v>
      </c>
      <c r="E140" s="311">
        <v>1310954504</v>
      </c>
      <c r="F140" s="511">
        <v>30093.75</v>
      </c>
      <c r="G140" s="530">
        <v>243322</v>
      </c>
      <c r="H140" s="311">
        <v>48846352</v>
      </c>
      <c r="I140" s="311" t="s">
        <v>487</v>
      </c>
      <c r="J140" s="322"/>
      <c r="K140" s="322"/>
    </row>
    <row r="141" spans="1:11" s="288" customFormat="1" x14ac:dyDescent="0.4">
      <c r="A141" s="333"/>
      <c r="B141" s="142">
        <v>243312</v>
      </c>
      <c r="C141" s="167" t="s">
        <v>11</v>
      </c>
      <c r="D141" s="188" t="s">
        <v>11</v>
      </c>
      <c r="E141" s="311">
        <v>1310691770</v>
      </c>
      <c r="F141" s="511">
        <v>60000</v>
      </c>
      <c r="G141" s="135" t="s">
        <v>11</v>
      </c>
      <c r="H141" s="135" t="s">
        <v>11</v>
      </c>
      <c r="I141" s="135" t="s">
        <v>11</v>
      </c>
      <c r="J141" s="322"/>
      <c r="K141" s="322"/>
    </row>
    <row r="142" spans="1:11" s="288" customFormat="1" x14ac:dyDescent="0.4">
      <c r="A142" s="333"/>
      <c r="B142" s="142"/>
      <c r="C142" s="167"/>
      <c r="D142" s="188"/>
      <c r="E142" s="311">
        <v>1310691769</v>
      </c>
      <c r="F142" s="511">
        <v>56496</v>
      </c>
      <c r="G142" s="135" t="s">
        <v>11</v>
      </c>
      <c r="H142" s="135" t="s">
        <v>11</v>
      </c>
      <c r="I142" s="135" t="s">
        <v>11</v>
      </c>
      <c r="J142" s="322"/>
      <c r="K142" s="322"/>
    </row>
    <row r="143" spans="1:11" s="288" customFormat="1" x14ac:dyDescent="0.4">
      <c r="A143" s="333"/>
      <c r="B143" s="142"/>
      <c r="C143" s="167"/>
      <c r="D143" s="188"/>
      <c r="E143" s="311">
        <v>1310696210</v>
      </c>
      <c r="F143" s="511">
        <v>60000</v>
      </c>
      <c r="G143" s="135" t="s">
        <v>11</v>
      </c>
      <c r="H143" s="135" t="s">
        <v>11</v>
      </c>
      <c r="I143" s="135" t="s">
        <v>11</v>
      </c>
      <c r="J143" s="322"/>
      <c r="K143" s="322"/>
    </row>
    <row r="144" spans="1:11" s="288" customFormat="1" x14ac:dyDescent="0.4">
      <c r="A144" s="333"/>
      <c r="B144" s="142">
        <v>243250</v>
      </c>
      <c r="C144" s="167" t="s">
        <v>11</v>
      </c>
      <c r="D144" s="188" t="s">
        <v>11</v>
      </c>
      <c r="E144" s="140">
        <v>1169777503</v>
      </c>
      <c r="F144" s="141">
        <v>54891</v>
      </c>
      <c r="G144" s="142"/>
      <c r="H144" s="140"/>
      <c r="I144" s="140"/>
      <c r="J144" s="322"/>
      <c r="K144" s="322"/>
    </row>
    <row r="145" spans="1:11" s="288" customFormat="1" x14ac:dyDescent="0.4">
      <c r="A145" s="333"/>
      <c r="B145" s="142"/>
      <c r="C145" s="167" t="s">
        <v>11</v>
      </c>
      <c r="D145" s="188" t="s">
        <v>11</v>
      </c>
      <c r="E145" s="140">
        <v>11698129</v>
      </c>
      <c r="F145" s="141">
        <v>68500</v>
      </c>
      <c r="G145" s="142"/>
      <c r="H145" s="140"/>
      <c r="I145" s="140"/>
      <c r="J145" s="322"/>
      <c r="K145" s="322"/>
    </row>
    <row r="146" spans="1:11" s="288" customFormat="1" x14ac:dyDescent="0.4">
      <c r="A146" s="333"/>
      <c r="B146" s="142">
        <v>243297</v>
      </c>
      <c r="C146" s="167" t="s">
        <v>11</v>
      </c>
      <c r="D146" s="188" t="s">
        <v>11</v>
      </c>
      <c r="E146" s="140">
        <v>1311072009</v>
      </c>
      <c r="F146" s="141">
        <v>48150</v>
      </c>
      <c r="G146" s="142"/>
      <c r="H146" s="140"/>
      <c r="I146" s="140"/>
      <c r="J146" s="322"/>
      <c r="K146" s="322"/>
    </row>
    <row r="147" spans="1:11" s="288" customFormat="1" x14ac:dyDescent="0.4">
      <c r="A147" s="333"/>
      <c r="B147" s="142">
        <v>243367</v>
      </c>
      <c r="C147" s="167" t="s">
        <v>11</v>
      </c>
      <c r="D147" s="188" t="s">
        <v>11</v>
      </c>
      <c r="E147" s="140">
        <v>1311172728</v>
      </c>
      <c r="F147" s="141">
        <v>48150</v>
      </c>
      <c r="G147" s="142"/>
      <c r="H147" s="140"/>
      <c r="I147" s="140"/>
      <c r="J147" s="322"/>
      <c r="K147" s="322"/>
    </row>
    <row r="148" spans="1:11" s="288" customFormat="1" x14ac:dyDescent="0.4">
      <c r="A148" s="333"/>
      <c r="B148" s="142"/>
      <c r="C148" s="167" t="s">
        <v>11</v>
      </c>
      <c r="D148" s="188" t="s">
        <v>11</v>
      </c>
      <c r="E148" s="140"/>
      <c r="F148" s="141"/>
      <c r="G148" s="142"/>
      <c r="H148" s="140"/>
      <c r="I148" s="140"/>
      <c r="J148" s="322"/>
      <c r="K148" s="322"/>
    </row>
    <row r="149" spans="1:11" s="288" customFormat="1" x14ac:dyDescent="0.4">
      <c r="A149" s="333"/>
      <c r="B149" s="142"/>
      <c r="C149" s="167"/>
      <c r="D149" s="188"/>
      <c r="E149" s="140"/>
      <c r="F149" s="141"/>
      <c r="G149" s="142"/>
      <c r="H149" s="140"/>
      <c r="I149" s="140"/>
      <c r="J149" s="322"/>
      <c r="K149" s="322"/>
    </row>
    <row r="150" spans="1:11" s="288" customFormat="1" x14ac:dyDescent="0.4">
      <c r="A150" s="333"/>
      <c r="B150" s="142"/>
      <c r="C150" s="140"/>
      <c r="D150" s="188"/>
      <c r="E150" s="140"/>
      <c r="F150" s="141"/>
      <c r="G150" s="142"/>
      <c r="H150" s="140"/>
      <c r="I150" s="140"/>
    </row>
    <row r="151" spans="1:11" s="128" customFormat="1" x14ac:dyDescent="0.4">
      <c r="A151" s="336">
        <v>10</v>
      </c>
      <c r="B151" s="274">
        <v>243101</v>
      </c>
      <c r="C151" s="273" t="s">
        <v>232</v>
      </c>
      <c r="D151" s="320"/>
      <c r="E151" s="135" t="s">
        <v>233</v>
      </c>
      <c r="F151" s="153">
        <v>13000</v>
      </c>
      <c r="G151" s="154">
        <v>243322</v>
      </c>
      <c r="H151" s="135">
        <v>48846354</v>
      </c>
      <c r="I151" s="135" t="s">
        <v>487</v>
      </c>
      <c r="J151" s="299">
        <f>F151+F152+F153</f>
        <v>65000</v>
      </c>
    </row>
    <row r="152" spans="1:11" s="128" customFormat="1" x14ac:dyDescent="0.4">
      <c r="A152" s="336"/>
      <c r="B152" s="274">
        <v>243290</v>
      </c>
      <c r="C152" s="167" t="s">
        <v>11</v>
      </c>
      <c r="D152" s="188" t="s">
        <v>11</v>
      </c>
      <c r="E152" s="135" t="s">
        <v>2063</v>
      </c>
      <c r="F152" s="153">
        <v>39000</v>
      </c>
      <c r="G152" s="135" t="s">
        <v>11</v>
      </c>
      <c r="H152" s="135" t="s">
        <v>11</v>
      </c>
      <c r="I152" s="135" t="s">
        <v>11</v>
      </c>
    </row>
    <row r="153" spans="1:11" s="128" customFormat="1" x14ac:dyDescent="0.4">
      <c r="A153" s="336"/>
      <c r="B153" s="274"/>
      <c r="C153" s="273"/>
      <c r="D153" s="320"/>
      <c r="E153" s="135" t="s">
        <v>2072</v>
      </c>
      <c r="F153" s="153">
        <v>13000</v>
      </c>
      <c r="G153" s="135" t="s">
        <v>11</v>
      </c>
      <c r="H153" s="135" t="s">
        <v>11</v>
      </c>
      <c r="I153" s="135" t="s">
        <v>11</v>
      </c>
    </row>
    <row r="154" spans="1:11" s="288" customFormat="1" x14ac:dyDescent="0.4">
      <c r="A154" s="140"/>
      <c r="B154" s="142">
        <v>243367</v>
      </c>
      <c r="C154" s="167" t="s">
        <v>11</v>
      </c>
      <c r="D154" s="278" t="s">
        <v>11</v>
      </c>
      <c r="E154" s="140" t="s">
        <v>2880</v>
      </c>
      <c r="F154" s="141">
        <v>13000</v>
      </c>
      <c r="G154" s="140"/>
      <c r="H154" s="140"/>
      <c r="I154" s="137"/>
    </row>
    <row r="155" spans="1:11" s="288" customFormat="1" x14ac:dyDescent="0.4">
      <c r="A155" s="333"/>
      <c r="B155" s="142"/>
      <c r="C155" s="167"/>
      <c r="D155" s="278"/>
      <c r="E155" s="140"/>
      <c r="F155" s="141"/>
      <c r="G155" s="140"/>
      <c r="H155" s="140"/>
      <c r="I155" s="137"/>
    </row>
    <row r="156" spans="1:11" s="288" customFormat="1" x14ac:dyDescent="0.4">
      <c r="A156" s="333"/>
      <c r="B156" s="142"/>
      <c r="C156" s="167"/>
      <c r="D156" s="278"/>
      <c r="E156" s="140"/>
      <c r="F156" s="141"/>
      <c r="G156" s="140"/>
      <c r="H156" s="140"/>
      <c r="I156" s="137"/>
    </row>
    <row r="157" spans="1:11" s="293" customFormat="1" x14ac:dyDescent="0.4">
      <c r="A157" s="334">
        <v>11</v>
      </c>
      <c r="B157" s="136">
        <v>243139</v>
      </c>
      <c r="C157" s="137" t="s">
        <v>275</v>
      </c>
      <c r="D157" s="188" t="s">
        <v>11</v>
      </c>
      <c r="E157" s="135" t="s">
        <v>276</v>
      </c>
      <c r="F157" s="153">
        <v>24200</v>
      </c>
      <c r="G157" s="154">
        <v>243283</v>
      </c>
      <c r="H157" s="155">
        <v>53664315</v>
      </c>
      <c r="I157" s="135" t="s">
        <v>487</v>
      </c>
      <c r="J157" s="329">
        <f>F157+F158+F159</f>
        <v>87200</v>
      </c>
    </row>
    <row r="158" spans="1:11" s="293" customFormat="1" x14ac:dyDescent="0.4">
      <c r="A158" s="334"/>
      <c r="B158" s="136">
        <v>243298</v>
      </c>
      <c r="C158" s="167" t="s">
        <v>11</v>
      </c>
      <c r="D158" s="188" t="s">
        <v>11</v>
      </c>
      <c r="E158" s="135" t="s">
        <v>2071</v>
      </c>
      <c r="F158" s="153">
        <v>48000</v>
      </c>
      <c r="G158" s="134">
        <v>243306</v>
      </c>
      <c r="H158" s="135">
        <v>48846265</v>
      </c>
      <c r="I158" s="135" t="s">
        <v>11</v>
      </c>
      <c r="J158" s="329"/>
    </row>
    <row r="159" spans="1:11" s="293" customFormat="1" x14ac:dyDescent="0.4">
      <c r="A159" s="334"/>
      <c r="B159" s="136">
        <v>243290</v>
      </c>
      <c r="C159" s="167" t="s">
        <v>11</v>
      </c>
      <c r="D159" s="188" t="s">
        <v>11</v>
      </c>
      <c r="E159" s="135" t="s">
        <v>2062</v>
      </c>
      <c r="F159" s="153">
        <v>15000</v>
      </c>
      <c r="G159" s="135" t="s">
        <v>11</v>
      </c>
      <c r="H159" s="135" t="s">
        <v>11</v>
      </c>
      <c r="I159" s="135" t="s">
        <v>11</v>
      </c>
      <c r="J159" s="329"/>
    </row>
    <row r="160" spans="1:11" s="293" customFormat="1" x14ac:dyDescent="0.4">
      <c r="A160" s="334"/>
      <c r="B160" s="136">
        <v>243367</v>
      </c>
      <c r="C160" s="167" t="s">
        <v>11</v>
      </c>
      <c r="D160" s="188" t="s">
        <v>11</v>
      </c>
      <c r="E160" s="137" t="s">
        <v>2881</v>
      </c>
      <c r="F160" s="139">
        <v>24200</v>
      </c>
      <c r="G160" s="137"/>
      <c r="H160" s="137"/>
      <c r="I160" s="137"/>
      <c r="J160" s="329"/>
    </row>
    <row r="161" spans="1:11" s="293" customFormat="1" x14ac:dyDescent="0.4">
      <c r="A161" s="334"/>
      <c r="B161" s="136"/>
      <c r="C161" s="167" t="s">
        <v>11</v>
      </c>
      <c r="D161" s="188" t="s">
        <v>11</v>
      </c>
      <c r="E161" s="137"/>
      <c r="F161" s="139"/>
      <c r="G161" s="137"/>
      <c r="H161" s="137"/>
      <c r="I161" s="137"/>
      <c r="J161" s="329"/>
    </row>
    <row r="162" spans="1:11" s="293" customFormat="1" x14ac:dyDescent="0.4">
      <c r="A162" s="334"/>
      <c r="B162" s="136"/>
      <c r="C162" s="167" t="s">
        <v>11</v>
      </c>
      <c r="D162" s="188" t="s">
        <v>11</v>
      </c>
      <c r="E162" s="137"/>
      <c r="F162" s="139"/>
      <c r="G162" s="137"/>
      <c r="H162" s="137"/>
      <c r="I162" s="137"/>
      <c r="J162" s="329"/>
    </row>
    <row r="163" spans="1:11" s="288" customFormat="1" x14ac:dyDescent="0.4">
      <c r="A163" s="140"/>
      <c r="B163" s="142"/>
      <c r="C163" s="140"/>
      <c r="D163" s="188"/>
      <c r="E163" s="140"/>
      <c r="F163" s="141"/>
      <c r="G163" s="140"/>
      <c r="H163" s="140"/>
      <c r="I163" s="140"/>
    </row>
    <row r="164" spans="1:11" s="288" customFormat="1" x14ac:dyDescent="0.4">
      <c r="A164" s="140">
        <v>12</v>
      </c>
      <c r="B164" s="142">
        <v>243188</v>
      </c>
      <c r="C164" s="140" t="s">
        <v>652</v>
      </c>
      <c r="D164" s="188" t="s">
        <v>11</v>
      </c>
      <c r="E164" s="269" t="s">
        <v>653</v>
      </c>
      <c r="F164" s="165">
        <v>11000</v>
      </c>
      <c r="G164" s="134">
        <v>243228</v>
      </c>
      <c r="H164" s="135">
        <v>53044942</v>
      </c>
      <c r="I164" s="135" t="s">
        <v>487</v>
      </c>
      <c r="J164" s="322">
        <f>F164</f>
        <v>11000</v>
      </c>
    </row>
    <row r="165" spans="1:11" s="288" customFormat="1" x14ac:dyDescent="0.4">
      <c r="A165" s="140"/>
      <c r="B165" s="142">
        <v>242899</v>
      </c>
      <c r="C165" s="167" t="s">
        <v>11</v>
      </c>
      <c r="D165" s="188" t="s">
        <v>11</v>
      </c>
      <c r="E165" s="140" t="s">
        <v>1431</v>
      </c>
      <c r="F165" s="141">
        <v>11000</v>
      </c>
      <c r="G165" s="140"/>
      <c r="H165" s="140"/>
      <c r="I165" s="140"/>
    </row>
    <row r="166" spans="1:11" s="288" customFormat="1" x14ac:dyDescent="0.4">
      <c r="A166" s="140"/>
      <c r="B166" s="142">
        <v>243333</v>
      </c>
      <c r="C166" s="167" t="s">
        <v>11</v>
      </c>
      <c r="D166" s="188" t="s">
        <v>11</v>
      </c>
      <c r="E166" s="140" t="s">
        <v>2560</v>
      </c>
      <c r="F166" s="141">
        <v>11000</v>
      </c>
      <c r="G166" s="140"/>
      <c r="H166" s="140"/>
      <c r="I166" s="140"/>
    </row>
    <row r="167" spans="1:11" s="288" customFormat="1" x14ac:dyDescent="0.4">
      <c r="A167" s="140"/>
      <c r="B167" s="142"/>
      <c r="C167" s="167" t="s">
        <v>11</v>
      </c>
      <c r="D167" s="188" t="s">
        <v>11</v>
      </c>
      <c r="E167" s="140" t="s">
        <v>3006</v>
      </c>
      <c r="F167" s="141">
        <v>11000</v>
      </c>
      <c r="G167" s="140"/>
      <c r="H167" s="140"/>
      <c r="I167" s="140"/>
    </row>
    <row r="168" spans="1:11" s="288" customFormat="1" x14ac:dyDescent="0.4">
      <c r="A168" s="140"/>
      <c r="B168" s="142"/>
      <c r="C168" s="167"/>
      <c r="D168" s="188"/>
      <c r="E168" s="140"/>
      <c r="F168" s="141"/>
      <c r="G168" s="140"/>
      <c r="H168" s="140"/>
      <c r="I168" s="140"/>
    </row>
    <row r="169" spans="1:11" s="288" customFormat="1" x14ac:dyDescent="0.4">
      <c r="A169" s="140"/>
      <c r="B169" s="142"/>
      <c r="C169" s="167"/>
      <c r="D169" s="188"/>
      <c r="E169" s="140"/>
      <c r="F169" s="141"/>
      <c r="G169" s="140"/>
      <c r="H169" s="140"/>
      <c r="I169" s="140"/>
    </row>
    <row r="170" spans="1:11" s="288" customFormat="1" x14ac:dyDescent="0.4">
      <c r="A170" s="140"/>
      <c r="B170" s="142"/>
      <c r="C170" s="167"/>
      <c r="D170" s="188"/>
      <c r="E170" s="140"/>
      <c r="F170" s="141"/>
      <c r="G170" s="140"/>
      <c r="H170" s="140"/>
      <c r="I170" s="140"/>
    </row>
    <row r="171" spans="1:11" s="288" customFormat="1" x14ac:dyDescent="0.4">
      <c r="A171" s="140">
        <v>13</v>
      </c>
      <c r="B171" s="142">
        <v>243367</v>
      </c>
      <c r="C171" s="194" t="s">
        <v>2883</v>
      </c>
      <c r="D171" s="188" t="s">
        <v>11</v>
      </c>
      <c r="E171" s="311" t="s">
        <v>2884</v>
      </c>
      <c r="F171" s="511">
        <v>100000</v>
      </c>
      <c r="G171" s="530">
        <v>243370</v>
      </c>
      <c r="H171" s="311"/>
      <c r="I171" s="311"/>
    </row>
    <row r="172" spans="1:11" s="288" customFormat="1" x14ac:dyDescent="0.4">
      <c r="A172" s="140"/>
      <c r="B172" s="142"/>
      <c r="C172" s="167"/>
      <c r="D172" s="188"/>
      <c r="E172" s="140"/>
      <c r="F172" s="141"/>
      <c r="G172" s="140"/>
      <c r="H172" s="140"/>
      <c r="I172" s="140"/>
    </row>
    <row r="173" spans="1:11" s="288" customFormat="1" x14ac:dyDescent="0.4">
      <c r="A173" s="140"/>
      <c r="B173" s="142"/>
      <c r="C173" s="167"/>
      <c r="D173" s="188"/>
      <c r="E173" s="140"/>
      <c r="F173" s="141"/>
      <c r="G173" s="140"/>
      <c r="H173" s="140"/>
      <c r="I173" s="140"/>
    </row>
    <row r="174" spans="1:11" s="288" customFormat="1" x14ac:dyDescent="0.4">
      <c r="A174" s="140"/>
      <c r="B174" s="142"/>
      <c r="C174" s="167"/>
      <c r="D174" s="188"/>
      <c r="E174" s="140"/>
      <c r="F174" s="141"/>
      <c r="G174" s="140"/>
      <c r="H174" s="140"/>
      <c r="I174" s="140"/>
    </row>
    <row r="175" spans="1:11" s="288" customFormat="1" x14ac:dyDescent="0.4">
      <c r="A175" s="140"/>
      <c r="B175" s="142"/>
      <c r="C175" s="140"/>
      <c r="D175" s="188"/>
      <c r="E175" s="140"/>
      <c r="F175" s="141"/>
      <c r="G175" s="140"/>
      <c r="H175" s="140"/>
      <c r="I175" s="140"/>
    </row>
    <row r="176" spans="1:11" s="276" customFormat="1" x14ac:dyDescent="0.4">
      <c r="A176" s="273">
        <v>13</v>
      </c>
      <c r="B176" s="274">
        <v>242943</v>
      </c>
      <c r="C176" s="273" t="s">
        <v>287</v>
      </c>
      <c r="D176" s="320" t="s">
        <v>11</v>
      </c>
      <c r="E176" s="135">
        <v>5336694474</v>
      </c>
      <c r="F176" s="165">
        <v>6484.2</v>
      </c>
      <c r="G176" s="134">
        <v>243186</v>
      </c>
      <c r="H176" s="135"/>
      <c r="I176" s="135" t="s">
        <v>487</v>
      </c>
      <c r="J176" s="321">
        <f>F176+F177+F178+F179+F180+F181+F182+F183+F184+F185+F186+F187+F188+F189+F190+F191+F192+F193+F194+F195+F196+F197+F198+F199+F200+F201+F202+F203+F204+F205+F206+F207+F208+F209+F210+F211+F212+F214+F213+F215+F216+F217+F218+F219+F220+F221+F222+F223+F224+F225+F226+F227+F228+F229+F230+F231+F232+F233+F234+F235+F236+F237+F238+F239+F240+F241+F242+F243+F244+F245+F246+F247+F248+F249+F250+F251+F252</f>
        <v>2755896.52</v>
      </c>
      <c r="K176" s="321"/>
    </row>
    <row r="177" spans="1:9" s="288" customFormat="1" x14ac:dyDescent="0.4">
      <c r="A177" s="140"/>
      <c r="B177" s="142"/>
      <c r="C177" s="140" t="s">
        <v>11</v>
      </c>
      <c r="D177" s="188" t="s">
        <v>11</v>
      </c>
      <c r="E177" s="135">
        <v>5336667642</v>
      </c>
      <c r="F177" s="165">
        <v>22256</v>
      </c>
      <c r="G177" s="135" t="s">
        <v>11</v>
      </c>
      <c r="H177" s="135" t="s">
        <v>11</v>
      </c>
      <c r="I177" s="135" t="s">
        <v>11</v>
      </c>
    </row>
    <row r="178" spans="1:9" s="173" customFormat="1" x14ac:dyDescent="0.4">
      <c r="A178" s="137"/>
      <c r="B178" s="136"/>
      <c r="C178" s="140" t="s">
        <v>11</v>
      </c>
      <c r="D178" s="188" t="s">
        <v>11</v>
      </c>
      <c r="E178" s="135">
        <v>5335951758</v>
      </c>
      <c r="F178" s="165">
        <v>31340.3</v>
      </c>
      <c r="G178" s="135" t="s">
        <v>11</v>
      </c>
      <c r="H178" s="135" t="s">
        <v>11</v>
      </c>
      <c r="I178" s="135" t="s">
        <v>11</v>
      </c>
    </row>
    <row r="179" spans="1:9" s="173" customFormat="1" x14ac:dyDescent="0.4">
      <c r="A179" s="137"/>
      <c r="B179" s="136"/>
      <c r="C179" s="137" t="s">
        <v>11</v>
      </c>
      <c r="D179" s="328" t="s">
        <v>11</v>
      </c>
      <c r="E179" s="135">
        <v>5336767319</v>
      </c>
      <c r="F179" s="165">
        <v>64200</v>
      </c>
      <c r="G179" s="135" t="s">
        <v>11</v>
      </c>
      <c r="H179" s="135" t="s">
        <v>11</v>
      </c>
      <c r="I179" s="135" t="s">
        <v>11</v>
      </c>
    </row>
    <row r="180" spans="1:9" s="173" customFormat="1" x14ac:dyDescent="0.4">
      <c r="A180" s="137"/>
      <c r="B180" s="136"/>
      <c r="C180" s="137" t="s">
        <v>11</v>
      </c>
      <c r="D180" s="328" t="s">
        <v>11</v>
      </c>
      <c r="E180" s="135">
        <v>5336783686</v>
      </c>
      <c r="F180" s="165">
        <v>8988</v>
      </c>
      <c r="G180" s="135" t="s">
        <v>11</v>
      </c>
      <c r="H180" s="135" t="s">
        <v>11</v>
      </c>
      <c r="I180" s="135" t="s">
        <v>11</v>
      </c>
    </row>
    <row r="181" spans="1:9" s="173" customFormat="1" x14ac:dyDescent="0.4">
      <c r="A181" s="137"/>
      <c r="B181" s="136"/>
      <c r="C181" s="137" t="s">
        <v>11</v>
      </c>
      <c r="D181" s="328" t="s">
        <v>11</v>
      </c>
      <c r="E181" s="135">
        <v>5336719871</v>
      </c>
      <c r="F181" s="165">
        <v>15200</v>
      </c>
      <c r="G181" s="135" t="s">
        <v>11</v>
      </c>
      <c r="H181" s="135" t="s">
        <v>11</v>
      </c>
      <c r="I181" s="135" t="s">
        <v>11</v>
      </c>
    </row>
    <row r="182" spans="1:9" s="332" customFormat="1" x14ac:dyDescent="0.4">
      <c r="A182" s="175"/>
      <c r="B182" s="174">
        <v>243192</v>
      </c>
      <c r="C182" s="175" t="s">
        <v>11</v>
      </c>
      <c r="D182" s="331" t="s">
        <v>11</v>
      </c>
      <c r="E182" s="135">
        <v>5333197236</v>
      </c>
      <c r="F182" s="527">
        <v>34454</v>
      </c>
      <c r="G182" s="134">
        <v>243214</v>
      </c>
      <c r="H182" s="135"/>
      <c r="I182" s="135" t="s">
        <v>11</v>
      </c>
    </row>
    <row r="183" spans="1:9" s="332" customFormat="1" x14ac:dyDescent="0.4">
      <c r="A183" s="175"/>
      <c r="B183" s="174"/>
      <c r="C183" s="175" t="s">
        <v>11</v>
      </c>
      <c r="D183" s="331" t="s">
        <v>11</v>
      </c>
      <c r="E183" s="135">
        <v>5336894509</v>
      </c>
      <c r="F183" s="527">
        <v>22470</v>
      </c>
      <c r="G183" s="135" t="s">
        <v>11</v>
      </c>
      <c r="H183" s="135" t="s">
        <v>11</v>
      </c>
      <c r="I183" s="135" t="s">
        <v>11</v>
      </c>
    </row>
    <row r="184" spans="1:9" s="332" customFormat="1" x14ac:dyDescent="0.4">
      <c r="A184" s="175"/>
      <c r="B184" s="174"/>
      <c r="C184" s="175" t="s">
        <v>11</v>
      </c>
      <c r="D184" s="331" t="s">
        <v>11</v>
      </c>
      <c r="E184" s="135">
        <v>5336869856</v>
      </c>
      <c r="F184" s="527">
        <v>31329.599999999999</v>
      </c>
      <c r="G184" s="135" t="s">
        <v>11</v>
      </c>
      <c r="H184" s="135" t="s">
        <v>11</v>
      </c>
      <c r="I184" s="135" t="s">
        <v>11</v>
      </c>
    </row>
    <row r="185" spans="1:9" s="332" customFormat="1" x14ac:dyDescent="0.4">
      <c r="A185" s="175"/>
      <c r="B185" s="174">
        <v>243200</v>
      </c>
      <c r="C185" s="175" t="s">
        <v>11</v>
      </c>
      <c r="D185" s="331" t="s">
        <v>11</v>
      </c>
      <c r="E185" s="135">
        <v>5337040717</v>
      </c>
      <c r="F185" s="527">
        <v>17655</v>
      </c>
      <c r="G185" s="135" t="s">
        <v>11</v>
      </c>
      <c r="H185" s="135" t="s">
        <v>11</v>
      </c>
      <c r="I185" s="135" t="s">
        <v>11</v>
      </c>
    </row>
    <row r="186" spans="1:9" s="332" customFormat="1" x14ac:dyDescent="0.4">
      <c r="A186" s="175"/>
      <c r="B186" s="174"/>
      <c r="C186" s="175" t="s">
        <v>11</v>
      </c>
      <c r="D186" s="331" t="s">
        <v>11</v>
      </c>
      <c r="E186" s="135">
        <v>5336996683</v>
      </c>
      <c r="F186" s="527">
        <v>51000</v>
      </c>
      <c r="G186" s="135" t="s">
        <v>11</v>
      </c>
      <c r="H186" s="135" t="s">
        <v>11</v>
      </c>
      <c r="I186" s="135" t="s">
        <v>11</v>
      </c>
    </row>
    <row r="187" spans="1:9" s="332" customFormat="1" x14ac:dyDescent="0.4">
      <c r="A187" s="175"/>
      <c r="B187" s="174"/>
      <c r="C187" s="175" t="s">
        <v>11</v>
      </c>
      <c r="D187" s="331" t="s">
        <v>11</v>
      </c>
      <c r="E187" s="135">
        <v>5337084152</v>
      </c>
      <c r="F187" s="527">
        <v>73551.8</v>
      </c>
      <c r="G187" s="135" t="s">
        <v>11</v>
      </c>
      <c r="H187" s="135" t="s">
        <v>11</v>
      </c>
      <c r="I187" s="135" t="s">
        <v>11</v>
      </c>
    </row>
    <row r="188" spans="1:9" s="332" customFormat="1" x14ac:dyDescent="0.4">
      <c r="A188" s="175"/>
      <c r="B188" s="174"/>
      <c r="C188" s="175" t="s">
        <v>11</v>
      </c>
      <c r="D188" s="331" t="s">
        <v>11</v>
      </c>
      <c r="E188" s="135">
        <v>5337016501</v>
      </c>
      <c r="F188" s="527">
        <v>43442</v>
      </c>
      <c r="G188" s="135" t="s">
        <v>11</v>
      </c>
      <c r="H188" s="135" t="s">
        <v>11</v>
      </c>
      <c r="I188" s="135" t="s">
        <v>11</v>
      </c>
    </row>
    <row r="189" spans="1:9" s="332" customFormat="1" x14ac:dyDescent="0.4">
      <c r="A189" s="175"/>
      <c r="B189" s="174"/>
      <c r="C189" s="175" t="s">
        <v>11</v>
      </c>
      <c r="D189" s="331" t="s">
        <v>11</v>
      </c>
      <c r="E189" s="135">
        <v>5337043184</v>
      </c>
      <c r="F189" s="527">
        <v>25680</v>
      </c>
      <c r="G189" s="135" t="s">
        <v>11</v>
      </c>
      <c r="H189" s="135" t="s">
        <v>11</v>
      </c>
      <c r="I189" s="135" t="s">
        <v>11</v>
      </c>
    </row>
    <row r="190" spans="1:9" s="332" customFormat="1" x14ac:dyDescent="0.4">
      <c r="A190" s="175"/>
      <c r="B190" s="174">
        <v>243220</v>
      </c>
      <c r="C190" s="175" t="s">
        <v>11</v>
      </c>
      <c r="D190" s="331" t="s">
        <v>11</v>
      </c>
      <c r="E190" s="526">
        <v>5337349730</v>
      </c>
      <c r="F190" s="527">
        <v>61418</v>
      </c>
      <c r="G190" s="135" t="s">
        <v>11</v>
      </c>
      <c r="H190" s="135" t="s">
        <v>11</v>
      </c>
      <c r="I190" s="135" t="s">
        <v>11</v>
      </c>
    </row>
    <row r="191" spans="1:9" s="332" customFormat="1" x14ac:dyDescent="0.4">
      <c r="A191" s="175"/>
      <c r="B191" s="174">
        <v>243222</v>
      </c>
      <c r="C191" s="175" t="s">
        <v>11</v>
      </c>
      <c r="D191" s="331" t="s">
        <v>11</v>
      </c>
      <c r="E191" s="526">
        <v>5337359261</v>
      </c>
      <c r="F191" s="527">
        <v>71904</v>
      </c>
      <c r="G191" s="135" t="s">
        <v>11</v>
      </c>
      <c r="H191" s="135" t="s">
        <v>11</v>
      </c>
      <c r="I191" s="135" t="s">
        <v>11</v>
      </c>
    </row>
    <row r="192" spans="1:9" s="332" customFormat="1" x14ac:dyDescent="0.4">
      <c r="A192" s="175"/>
      <c r="B192" s="174">
        <v>243238</v>
      </c>
      <c r="C192" s="175" t="s">
        <v>11</v>
      </c>
      <c r="D192" s="331" t="s">
        <v>11</v>
      </c>
      <c r="E192" s="526">
        <v>5337635868</v>
      </c>
      <c r="F192" s="527">
        <v>42800</v>
      </c>
      <c r="G192" s="528">
        <v>243276</v>
      </c>
      <c r="H192" s="526">
        <v>53664278</v>
      </c>
      <c r="I192" s="526" t="s">
        <v>487</v>
      </c>
    </row>
    <row r="193" spans="1:9" s="332" customFormat="1" x14ac:dyDescent="0.4">
      <c r="A193" s="175"/>
      <c r="B193" s="174"/>
      <c r="C193" s="175" t="s">
        <v>11</v>
      </c>
      <c r="D193" s="331" t="s">
        <v>11</v>
      </c>
      <c r="E193" s="526">
        <v>5337645453</v>
      </c>
      <c r="F193" s="527">
        <v>64200</v>
      </c>
      <c r="G193" s="135" t="s">
        <v>11</v>
      </c>
      <c r="H193" s="135" t="s">
        <v>11</v>
      </c>
      <c r="I193" s="135" t="s">
        <v>11</v>
      </c>
    </row>
    <row r="194" spans="1:9" s="332" customFormat="1" x14ac:dyDescent="0.4">
      <c r="A194" s="175"/>
      <c r="B194" s="174"/>
      <c r="C194" s="175" t="s">
        <v>11</v>
      </c>
      <c r="D194" s="331" t="s">
        <v>11</v>
      </c>
      <c r="E194" s="526">
        <v>5337376118</v>
      </c>
      <c r="F194" s="527">
        <v>97905</v>
      </c>
      <c r="G194" s="135" t="s">
        <v>11</v>
      </c>
      <c r="H194" s="135" t="s">
        <v>11</v>
      </c>
      <c r="I194" s="135" t="s">
        <v>11</v>
      </c>
    </row>
    <row r="195" spans="1:9" s="332" customFormat="1" x14ac:dyDescent="0.4">
      <c r="A195" s="175"/>
      <c r="B195" s="174"/>
      <c r="C195" s="175" t="s">
        <v>11</v>
      </c>
      <c r="D195" s="331" t="s">
        <v>11</v>
      </c>
      <c r="E195" s="526">
        <v>5337376115</v>
      </c>
      <c r="F195" s="527">
        <v>74900</v>
      </c>
      <c r="G195" s="135" t="s">
        <v>11</v>
      </c>
      <c r="H195" s="135" t="s">
        <v>11</v>
      </c>
      <c r="I195" s="135" t="s">
        <v>11</v>
      </c>
    </row>
    <row r="196" spans="1:9" s="332" customFormat="1" x14ac:dyDescent="0.4">
      <c r="A196" s="175"/>
      <c r="B196" s="174"/>
      <c r="C196" s="175" t="s">
        <v>11</v>
      </c>
      <c r="D196" s="331" t="s">
        <v>11</v>
      </c>
      <c r="E196" s="526">
        <v>5337425781</v>
      </c>
      <c r="F196" s="527">
        <v>22149</v>
      </c>
      <c r="G196" s="135" t="s">
        <v>11</v>
      </c>
      <c r="H196" s="135" t="s">
        <v>11</v>
      </c>
      <c r="I196" s="135" t="s">
        <v>11</v>
      </c>
    </row>
    <row r="197" spans="1:9" s="332" customFormat="1" x14ac:dyDescent="0.4">
      <c r="A197" s="175"/>
      <c r="B197" s="174"/>
      <c r="C197" s="175" t="s">
        <v>11</v>
      </c>
      <c r="D197" s="331" t="s">
        <v>11</v>
      </c>
      <c r="E197" s="526">
        <v>5337376117</v>
      </c>
      <c r="F197" s="527">
        <v>74900</v>
      </c>
      <c r="G197" s="135" t="s">
        <v>11</v>
      </c>
      <c r="H197" s="135" t="s">
        <v>11</v>
      </c>
      <c r="I197" s="135" t="s">
        <v>11</v>
      </c>
    </row>
    <row r="198" spans="1:9" s="332" customFormat="1" x14ac:dyDescent="0.4">
      <c r="A198" s="175"/>
      <c r="B198" s="174"/>
      <c r="C198" s="175" t="s">
        <v>11</v>
      </c>
      <c r="D198" s="331" t="s">
        <v>11</v>
      </c>
      <c r="E198" s="526">
        <v>5337425783</v>
      </c>
      <c r="F198" s="527">
        <v>27017.5</v>
      </c>
      <c r="G198" s="135" t="s">
        <v>11</v>
      </c>
      <c r="H198" s="135" t="s">
        <v>11</v>
      </c>
      <c r="I198" s="135" t="s">
        <v>11</v>
      </c>
    </row>
    <row r="199" spans="1:9" s="332" customFormat="1" x14ac:dyDescent="0.4">
      <c r="A199" s="175"/>
      <c r="B199" s="174"/>
      <c r="C199" s="175" t="s">
        <v>11</v>
      </c>
      <c r="D199" s="331" t="s">
        <v>11</v>
      </c>
      <c r="E199" s="526">
        <v>5337455784</v>
      </c>
      <c r="F199" s="527">
        <v>5885</v>
      </c>
      <c r="G199" s="135" t="s">
        <v>11</v>
      </c>
      <c r="H199" s="135" t="s">
        <v>11</v>
      </c>
      <c r="I199" s="135" t="s">
        <v>11</v>
      </c>
    </row>
    <row r="200" spans="1:9" s="332" customFormat="1" x14ac:dyDescent="0.4">
      <c r="A200" s="175"/>
      <c r="B200" s="174"/>
      <c r="C200" s="175" t="s">
        <v>11</v>
      </c>
      <c r="D200" s="331" t="s">
        <v>11</v>
      </c>
      <c r="E200" s="526">
        <v>5337299360</v>
      </c>
      <c r="F200" s="527">
        <v>7062</v>
      </c>
      <c r="G200" s="135" t="s">
        <v>11</v>
      </c>
      <c r="H200" s="135" t="s">
        <v>11</v>
      </c>
      <c r="I200" s="135" t="s">
        <v>11</v>
      </c>
    </row>
    <row r="201" spans="1:9" s="332" customFormat="1" x14ac:dyDescent="0.4">
      <c r="A201" s="175"/>
      <c r="B201" s="174"/>
      <c r="C201" s="175" t="s">
        <v>11</v>
      </c>
      <c r="D201" s="331" t="s">
        <v>11</v>
      </c>
      <c r="E201" s="526">
        <v>5337375166</v>
      </c>
      <c r="F201" s="527">
        <v>42800</v>
      </c>
      <c r="G201" s="135" t="s">
        <v>11</v>
      </c>
      <c r="H201" s="135" t="s">
        <v>11</v>
      </c>
      <c r="I201" s="135" t="s">
        <v>11</v>
      </c>
    </row>
    <row r="202" spans="1:9" s="332" customFormat="1" x14ac:dyDescent="0.4">
      <c r="A202" s="175"/>
      <c r="B202" s="174"/>
      <c r="C202" s="175" t="s">
        <v>11</v>
      </c>
      <c r="D202" s="331" t="s">
        <v>11</v>
      </c>
      <c r="E202" s="526">
        <v>5337312626</v>
      </c>
      <c r="F202" s="527">
        <v>20400</v>
      </c>
      <c r="G202" s="135" t="s">
        <v>11</v>
      </c>
      <c r="H202" s="135" t="s">
        <v>11</v>
      </c>
      <c r="I202" s="135" t="s">
        <v>11</v>
      </c>
    </row>
    <row r="203" spans="1:9" s="332" customFormat="1" x14ac:dyDescent="0.4">
      <c r="A203" s="175"/>
      <c r="B203" s="174"/>
      <c r="C203" s="175" t="s">
        <v>11</v>
      </c>
      <c r="D203" s="331" t="s">
        <v>11</v>
      </c>
      <c r="E203" s="526" t="s">
        <v>1195</v>
      </c>
      <c r="F203" s="527">
        <v>13375</v>
      </c>
      <c r="G203" s="135" t="s">
        <v>11</v>
      </c>
      <c r="H203" s="135" t="s">
        <v>11</v>
      </c>
      <c r="I203" s="135" t="s">
        <v>11</v>
      </c>
    </row>
    <row r="204" spans="1:9" s="332" customFormat="1" x14ac:dyDescent="0.4">
      <c r="A204" s="175"/>
      <c r="B204" s="174"/>
      <c r="C204" s="175" t="s">
        <v>11</v>
      </c>
      <c r="D204" s="331" t="s">
        <v>11</v>
      </c>
      <c r="E204" s="526">
        <v>5337376117</v>
      </c>
      <c r="F204" s="527">
        <v>74900</v>
      </c>
      <c r="G204" s="135" t="s">
        <v>11</v>
      </c>
      <c r="H204" s="135" t="s">
        <v>11</v>
      </c>
      <c r="I204" s="135" t="s">
        <v>11</v>
      </c>
    </row>
    <row r="205" spans="1:9" s="332" customFormat="1" x14ac:dyDescent="0.4">
      <c r="A205" s="175"/>
      <c r="B205" s="174">
        <v>243244</v>
      </c>
      <c r="C205" s="175" t="s">
        <v>11</v>
      </c>
      <c r="D205" s="331" t="s">
        <v>11</v>
      </c>
      <c r="E205" s="526">
        <v>5337503572</v>
      </c>
      <c r="F205" s="527">
        <v>39055</v>
      </c>
      <c r="G205" s="135" t="s">
        <v>11</v>
      </c>
      <c r="H205" s="135" t="s">
        <v>11</v>
      </c>
      <c r="I205" s="135" t="s">
        <v>11</v>
      </c>
    </row>
    <row r="206" spans="1:9" s="332" customFormat="1" x14ac:dyDescent="0.4">
      <c r="A206" s="175"/>
      <c r="B206" s="174"/>
      <c r="C206" s="175" t="s">
        <v>11</v>
      </c>
      <c r="D206" s="331" t="s">
        <v>11</v>
      </c>
      <c r="E206" s="526">
        <v>5337519915</v>
      </c>
      <c r="F206" s="527">
        <v>28825.8</v>
      </c>
      <c r="G206" s="135" t="s">
        <v>11</v>
      </c>
      <c r="H206" s="135" t="s">
        <v>11</v>
      </c>
      <c r="I206" s="135" t="s">
        <v>11</v>
      </c>
    </row>
    <row r="207" spans="1:9" s="332" customFormat="1" x14ac:dyDescent="0.4">
      <c r="A207" s="175"/>
      <c r="B207" s="174"/>
      <c r="C207" s="175" t="s">
        <v>11</v>
      </c>
      <c r="D207" s="331" t="s">
        <v>11</v>
      </c>
      <c r="E207" s="526">
        <v>5337484877</v>
      </c>
      <c r="F207" s="527">
        <v>34240</v>
      </c>
      <c r="G207" s="135" t="s">
        <v>11</v>
      </c>
      <c r="H207" s="135" t="s">
        <v>11</v>
      </c>
      <c r="I207" s="135" t="s">
        <v>11</v>
      </c>
    </row>
    <row r="208" spans="1:9" s="332" customFormat="1" x14ac:dyDescent="0.4">
      <c r="A208" s="175"/>
      <c r="B208" s="174"/>
      <c r="C208" s="175" t="s">
        <v>11</v>
      </c>
      <c r="D208" s="331" t="s">
        <v>11</v>
      </c>
      <c r="E208" s="526">
        <v>5337503577</v>
      </c>
      <c r="F208" s="527">
        <v>23433</v>
      </c>
      <c r="G208" s="135" t="s">
        <v>11</v>
      </c>
      <c r="H208" s="135" t="s">
        <v>11</v>
      </c>
      <c r="I208" s="135" t="s">
        <v>11</v>
      </c>
    </row>
    <row r="209" spans="1:13" s="332" customFormat="1" x14ac:dyDescent="0.4">
      <c r="A209" s="175"/>
      <c r="B209" s="174"/>
      <c r="C209" s="175" t="s">
        <v>11</v>
      </c>
      <c r="D209" s="331" t="s">
        <v>11</v>
      </c>
      <c r="E209" s="526" t="s">
        <v>1273</v>
      </c>
      <c r="F209" s="527">
        <v>20400</v>
      </c>
      <c r="G209" s="135" t="s">
        <v>11</v>
      </c>
      <c r="H209" s="135" t="s">
        <v>11</v>
      </c>
      <c r="I209" s="135" t="s">
        <v>11</v>
      </c>
    </row>
    <row r="210" spans="1:13" s="332" customFormat="1" x14ac:dyDescent="0.4">
      <c r="A210" s="175"/>
      <c r="B210" s="174">
        <v>243250</v>
      </c>
      <c r="C210" s="175" t="s">
        <v>11</v>
      </c>
      <c r="D210" s="331" t="s">
        <v>11</v>
      </c>
      <c r="E210" s="526">
        <v>5337003700</v>
      </c>
      <c r="F210" s="527">
        <v>33384</v>
      </c>
      <c r="G210" s="135" t="s">
        <v>11</v>
      </c>
      <c r="H210" s="135" t="s">
        <v>11</v>
      </c>
      <c r="I210" s="135" t="s">
        <v>11</v>
      </c>
    </row>
    <row r="211" spans="1:13" s="332" customFormat="1" x14ac:dyDescent="0.4">
      <c r="A211" s="175"/>
      <c r="B211" s="174"/>
      <c r="C211" s="175" t="s">
        <v>11</v>
      </c>
      <c r="D211" s="331" t="s">
        <v>11</v>
      </c>
      <c r="E211" s="526">
        <v>5337396633</v>
      </c>
      <c r="F211" s="527">
        <v>64200</v>
      </c>
      <c r="G211" s="135" t="s">
        <v>11</v>
      </c>
      <c r="H211" s="135" t="s">
        <v>11</v>
      </c>
      <c r="I211" s="135" t="s">
        <v>11</v>
      </c>
    </row>
    <row r="212" spans="1:13" s="332" customFormat="1" x14ac:dyDescent="0.4">
      <c r="A212" s="175"/>
      <c r="B212" s="174">
        <v>242893</v>
      </c>
      <c r="C212" s="175" t="s">
        <v>11</v>
      </c>
      <c r="D212" s="331" t="s">
        <v>11</v>
      </c>
      <c r="E212" s="526">
        <v>5337797058</v>
      </c>
      <c r="F212" s="527">
        <v>71904</v>
      </c>
      <c r="G212" s="135" t="s">
        <v>11</v>
      </c>
      <c r="H212" s="135" t="s">
        <v>11</v>
      </c>
      <c r="I212" s="135" t="s">
        <v>11</v>
      </c>
    </row>
    <row r="213" spans="1:13" s="332" customFormat="1" x14ac:dyDescent="0.4">
      <c r="A213" s="175"/>
      <c r="B213" s="174">
        <v>242897</v>
      </c>
      <c r="C213" s="175" t="s">
        <v>11</v>
      </c>
      <c r="D213" s="331" t="s">
        <v>11</v>
      </c>
      <c r="E213" s="526">
        <v>5337693683</v>
      </c>
      <c r="F213" s="527">
        <v>29960</v>
      </c>
      <c r="G213" s="135" t="s">
        <v>11</v>
      </c>
      <c r="H213" s="135" t="s">
        <v>11</v>
      </c>
      <c r="I213" s="135" t="s">
        <v>11</v>
      </c>
    </row>
    <row r="214" spans="1:13" s="332" customFormat="1" x14ac:dyDescent="0.4">
      <c r="A214" s="175"/>
      <c r="B214" s="174">
        <v>242899</v>
      </c>
      <c r="C214" s="175" t="s">
        <v>11</v>
      </c>
      <c r="D214" s="331" t="s">
        <v>11</v>
      </c>
      <c r="E214" s="526">
        <v>5337715948</v>
      </c>
      <c r="F214" s="527">
        <v>61525</v>
      </c>
      <c r="G214" s="135" t="s">
        <v>11</v>
      </c>
      <c r="H214" s="135" t="s">
        <v>11</v>
      </c>
      <c r="I214" s="135" t="s">
        <v>11</v>
      </c>
    </row>
    <row r="215" spans="1:13" s="332" customFormat="1" x14ac:dyDescent="0.4">
      <c r="A215" s="175"/>
      <c r="B215" s="174"/>
      <c r="C215" s="175" t="s">
        <v>11</v>
      </c>
      <c r="D215" s="331" t="s">
        <v>11</v>
      </c>
      <c r="E215" s="526">
        <v>5337803385</v>
      </c>
      <c r="F215" s="527">
        <v>71904</v>
      </c>
      <c r="G215" s="135" t="s">
        <v>11</v>
      </c>
      <c r="H215" s="135" t="s">
        <v>11</v>
      </c>
      <c r="I215" s="135" t="s">
        <v>11</v>
      </c>
    </row>
    <row r="216" spans="1:13" s="332" customFormat="1" x14ac:dyDescent="0.4">
      <c r="A216" s="175"/>
      <c r="B216" s="174">
        <v>243270</v>
      </c>
      <c r="C216" s="175" t="s">
        <v>11</v>
      </c>
      <c r="D216" s="331" t="s">
        <v>11</v>
      </c>
      <c r="E216" s="526">
        <v>5337792696</v>
      </c>
      <c r="F216" s="527">
        <v>34053.82</v>
      </c>
      <c r="G216" s="135" t="s">
        <v>11</v>
      </c>
      <c r="H216" s="135" t="s">
        <v>11</v>
      </c>
      <c r="I216" s="135" t="s">
        <v>11</v>
      </c>
    </row>
    <row r="217" spans="1:13" s="332" customFormat="1" x14ac:dyDescent="0.4">
      <c r="A217" s="175"/>
      <c r="B217" s="174"/>
      <c r="C217" s="175" t="s">
        <v>11</v>
      </c>
      <c r="D217" s="331" t="s">
        <v>11</v>
      </c>
      <c r="E217" s="526">
        <v>5336679171</v>
      </c>
      <c r="F217" s="527">
        <v>10197.4</v>
      </c>
      <c r="G217" s="135" t="s">
        <v>11</v>
      </c>
      <c r="H217" s="135" t="s">
        <v>11</v>
      </c>
      <c r="I217" s="135" t="s">
        <v>11</v>
      </c>
    </row>
    <row r="218" spans="1:13" s="332" customFormat="1" x14ac:dyDescent="0.4">
      <c r="A218" s="175"/>
      <c r="B218" s="174"/>
      <c r="C218" s="175" t="s">
        <v>11</v>
      </c>
      <c r="D218" s="331" t="s">
        <v>11</v>
      </c>
      <c r="E218" s="526">
        <v>5337806693</v>
      </c>
      <c r="F218" s="527">
        <v>42800</v>
      </c>
      <c r="G218" s="135" t="s">
        <v>11</v>
      </c>
      <c r="H218" s="135" t="s">
        <v>11</v>
      </c>
      <c r="I218" s="135" t="s">
        <v>11</v>
      </c>
    </row>
    <row r="219" spans="1:13" s="332" customFormat="1" x14ac:dyDescent="0.4">
      <c r="A219" s="175"/>
      <c r="B219" s="174"/>
      <c r="C219" s="175" t="s">
        <v>11</v>
      </c>
      <c r="D219" s="331" t="s">
        <v>11</v>
      </c>
      <c r="E219" s="526">
        <v>5337798147</v>
      </c>
      <c r="F219" s="527">
        <v>22042</v>
      </c>
      <c r="G219" s="135" t="s">
        <v>11</v>
      </c>
      <c r="H219" s="135" t="s">
        <v>11</v>
      </c>
      <c r="I219" s="135" t="s">
        <v>11</v>
      </c>
    </row>
    <row r="220" spans="1:13" s="332" customFormat="1" x14ac:dyDescent="0.4">
      <c r="A220" s="175"/>
      <c r="B220" s="174"/>
      <c r="C220" s="175" t="s">
        <v>11</v>
      </c>
      <c r="D220" s="331" t="s">
        <v>11</v>
      </c>
      <c r="E220" s="526" t="s">
        <v>1710</v>
      </c>
      <c r="F220" s="527">
        <v>7740</v>
      </c>
      <c r="G220" s="135" t="s">
        <v>11</v>
      </c>
      <c r="H220" s="135" t="s">
        <v>11</v>
      </c>
      <c r="I220" s="135" t="s">
        <v>11</v>
      </c>
    </row>
    <row r="221" spans="1:13" s="332" customFormat="1" x14ac:dyDescent="0.4">
      <c r="A221" s="175"/>
      <c r="B221" s="174"/>
      <c r="C221" s="175" t="s">
        <v>11</v>
      </c>
      <c r="D221" s="331" t="s">
        <v>11</v>
      </c>
      <c r="E221" s="526">
        <v>5337470971</v>
      </c>
      <c r="F221" s="527">
        <v>37236</v>
      </c>
      <c r="G221" s="134">
        <v>243299</v>
      </c>
      <c r="H221" s="135">
        <v>48846212</v>
      </c>
      <c r="I221" s="135" t="s">
        <v>11</v>
      </c>
    </row>
    <row r="222" spans="1:13" s="332" customFormat="1" x14ac:dyDescent="0.4">
      <c r="A222" s="175"/>
      <c r="B222" s="174">
        <v>243290</v>
      </c>
      <c r="C222" s="175" t="s">
        <v>11</v>
      </c>
      <c r="D222" s="331" t="s">
        <v>11</v>
      </c>
      <c r="E222" s="526">
        <v>5337761810</v>
      </c>
      <c r="F222" s="527">
        <v>5350</v>
      </c>
      <c r="G222" s="135" t="s">
        <v>11</v>
      </c>
      <c r="H222" s="135" t="s">
        <v>11</v>
      </c>
      <c r="I222" s="135" t="s">
        <v>11</v>
      </c>
    </row>
    <row r="223" spans="1:13" s="332" customFormat="1" x14ac:dyDescent="0.4">
      <c r="A223" s="175"/>
      <c r="B223" s="174"/>
      <c r="C223" s="175" t="s">
        <v>11</v>
      </c>
      <c r="D223" s="331" t="s">
        <v>11</v>
      </c>
      <c r="E223" s="526">
        <v>5337699209</v>
      </c>
      <c r="F223" s="527">
        <v>6955</v>
      </c>
      <c r="G223" s="135" t="s">
        <v>11</v>
      </c>
      <c r="H223" s="135" t="s">
        <v>11</v>
      </c>
      <c r="I223" s="135" t="s">
        <v>11</v>
      </c>
    </row>
    <row r="224" spans="1:13" s="332" customFormat="1" x14ac:dyDescent="0.4">
      <c r="A224" s="175"/>
      <c r="B224" s="174">
        <v>243297</v>
      </c>
      <c r="C224" s="175" t="s">
        <v>11</v>
      </c>
      <c r="D224" s="331" t="s">
        <v>11</v>
      </c>
      <c r="E224" s="526">
        <v>5337962917</v>
      </c>
      <c r="F224" s="527">
        <v>71904</v>
      </c>
      <c r="G224" s="135" t="s">
        <v>11</v>
      </c>
      <c r="H224" s="135" t="s">
        <v>11</v>
      </c>
      <c r="I224" s="135" t="s">
        <v>11</v>
      </c>
      <c r="M224" s="175"/>
    </row>
    <row r="225" spans="1:9" s="332" customFormat="1" x14ac:dyDescent="0.4">
      <c r="A225" s="175"/>
      <c r="B225" s="174"/>
      <c r="C225" s="175" t="s">
        <v>11</v>
      </c>
      <c r="D225" s="331" t="s">
        <v>11</v>
      </c>
      <c r="E225" s="526">
        <v>5337462857</v>
      </c>
      <c r="F225" s="527">
        <v>20865</v>
      </c>
      <c r="G225" s="135" t="s">
        <v>11</v>
      </c>
      <c r="H225" s="135" t="s">
        <v>11</v>
      </c>
      <c r="I225" s="135" t="s">
        <v>11</v>
      </c>
    </row>
    <row r="226" spans="1:9" s="332" customFormat="1" x14ac:dyDescent="0.4">
      <c r="A226" s="175"/>
      <c r="B226" s="174"/>
      <c r="C226" s="175" t="s">
        <v>11</v>
      </c>
      <c r="D226" s="331" t="s">
        <v>11</v>
      </c>
      <c r="E226" s="526" t="s">
        <v>1711</v>
      </c>
      <c r="F226" s="527">
        <v>28500</v>
      </c>
      <c r="G226" s="135" t="s">
        <v>11</v>
      </c>
      <c r="H226" s="135" t="s">
        <v>11</v>
      </c>
      <c r="I226" s="135" t="s">
        <v>11</v>
      </c>
    </row>
    <row r="227" spans="1:9" s="332" customFormat="1" x14ac:dyDescent="0.4">
      <c r="A227" s="175"/>
      <c r="B227" s="174"/>
      <c r="C227" s="175" t="s">
        <v>11</v>
      </c>
      <c r="D227" s="331" t="s">
        <v>11</v>
      </c>
      <c r="E227" s="620">
        <v>5337632867</v>
      </c>
      <c r="F227" s="760">
        <v>43014</v>
      </c>
      <c r="G227" s="146">
        <v>243327</v>
      </c>
      <c r="H227" s="144">
        <v>49392706</v>
      </c>
      <c r="I227" s="144" t="s">
        <v>487</v>
      </c>
    </row>
    <row r="228" spans="1:9" s="332" customFormat="1" x14ac:dyDescent="0.4">
      <c r="A228" s="175"/>
      <c r="B228" s="174">
        <v>243304</v>
      </c>
      <c r="C228" s="175" t="s">
        <v>11</v>
      </c>
      <c r="D228" s="331" t="s">
        <v>11</v>
      </c>
      <c r="E228" s="620">
        <v>5337806691</v>
      </c>
      <c r="F228" s="760">
        <v>64200</v>
      </c>
      <c r="G228" s="144" t="s">
        <v>11</v>
      </c>
      <c r="H228" s="144" t="s">
        <v>11</v>
      </c>
      <c r="I228" s="144" t="s">
        <v>11</v>
      </c>
    </row>
    <row r="229" spans="1:9" s="332" customFormat="1" x14ac:dyDescent="0.4">
      <c r="A229" s="175"/>
      <c r="B229" s="174"/>
      <c r="C229" s="175" t="s">
        <v>11</v>
      </c>
      <c r="D229" s="331" t="s">
        <v>11</v>
      </c>
      <c r="E229" s="620">
        <v>5337800831</v>
      </c>
      <c r="F229" s="760">
        <v>97905</v>
      </c>
      <c r="G229" s="144" t="s">
        <v>11</v>
      </c>
      <c r="H229" s="144" t="s">
        <v>11</v>
      </c>
      <c r="I229" s="144" t="s">
        <v>11</v>
      </c>
    </row>
    <row r="230" spans="1:9" s="332" customFormat="1" x14ac:dyDescent="0.4">
      <c r="A230" s="175"/>
      <c r="B230" s="174"/>
      <c r="C230" s="175" t="s">
        <v>11</v>
      </c>
      <c r="D230" s="331" t="s">
        <v>11</v>
      </c>
      <c r="E230" s="620">
        <v>5337847924</v>
      </c>
      <c r="F230" s="760">
        <v>23433</v>
      </c>
      <c r="G230" s="144" t="s">
        <v>11</v>
      </c>
      <c r="H230" s="144" t="s">
        <v>11</v>
      </c>
      <c r="I230" s="144" t="s">
        <v>11</v>
      </c>
    </row>
    <row r="231" spans="1:9" s="332" customFormat="1" x14ac:dyDescent="0.4">
      <c r="A231" s="175"/>
      <c r="B231" s="174"/>
      <c r="C231" s="175" t="s">
        <v>11</v>
      </c>
      <c r="D231" s="331" t="s">
        <v>11</v>
      </c>
      <c r="E231" s="620">
        <v>5337822007</v>
      </c>
      <c r="F231" s="760">
        <v>2033</v>
      </c>
      <c r="G231" s="144" t="s">
        <v>11</v>
      </c>
      <c r="H231" s="144" t="s">
        <v>11</v>
      </c>
      <c r="I231" s="144" t="s">
        <v>11</v>
      </c>
    </row>
    <row r="232" spans="1:9" s="332" customFormat="1" x14ac:dyDescent="0.4">
      <c r="A232" s="175"/>
      <c r="B232" s="174">
        <v>243312</v>
      </c>
      <c r="C232" s="175" t="s">
        <v>11</v>
      </c>
      <c r="D232" s="331" t="s">
        <v>11</v>
      </c>
      <c r="E232" s="620" t="s">
        <v>2308</v>
      </c>
      <c r="F232" s="760">
        <v>51000</v>
      </c>
      <c r="G232" s="144" t="s">
        <v>11</v>
      </c>
      <c r="H232" s="144" t="s">
        <v>11</v>
      </c>
      <c r="I232" s="144" t="s">
        <v>11</v>
      </c>
    </row>
    <row r="233" spans="1:9" s="332" customFormat="1" x14ac:dyDescent="0.4">
      <c r="A233" s="175"/>
      <c r="B233" s="174"/>
      <c r="C233" s="175" t="s">
        <v>11</v>
      </c>
      <c r="D233" s="331" t="s">
        <v>11</v>
      </c>
      <c r="E233" s="620" t="s">
        <v>2309</v>
      </c>
      <c r="F233" s="760">
        <v>28500</v>
      </c>
      <c r="G233" s="144" t="s">
        <v>11</v>
      </c>
      <c r="H233" s="144" t="s">
        <v>11</v>
      </c>
      <c r="I233" s="144" t="s">
        <v>11</v>
      </c>
    </row>
    <row r="234" spans="1:9" s="332" customFormat="1" x14ac:dyDescent="0.4">
      <c r="A234" s="175"/>
      <c r="B234" s="174"/>
      <c r="C234" s="175" t="s">
        <v>11</v>
      </c>
      <c r="D234" s="331" t="s">
        <v>11</v>
      </c>
      <c r="E234" s="620">
        <v>5337958889</v>
      </c>
      <c r="F234" s="760">
        <v>17976</v>
      </c>
      <c r="G234" s="144" t="s">
        <v>11</v>
      </c>
      <c r="H234" s="144" t="s">
        <v>11</v>
      </c>
      <c r="I234" s="144" t="s">
        <v>11</v>
      </c>
    </row>
    <row r="235" spans="1:9" s="332" customFormat="1" x14ac:dyDescent="0.4">
      <c r="A235" s="175"/>
      <c r="B235" s="174"/>
      <c r="C235" s="175" t="s">
        <v>11</v>
      </c>
      <c r="D235" s="331" t="s">
        <v>11</v>
      </c>
      <c r="E235" s="620">
        <v>5337922933</v>
      </c>
      <c r="F235" s="760">
        <v>34240</v>
      </c>
      <c r="G235" s="144" t="s">
        <v>11</v>
      </c>
      <c r="H235" s="144" t="s">
        <v>11</v>
      </c>
      <c r="I235" s="144" t="s">
        <v>11</v>
      </c>
    </row>
    <row r="236" spans="1:9" s="332" customFormat="1" x14ac:dyDescent="0.4">
      <c r="A236" s="175"/>
      <c r="B236" s="174"/>
      <c r="C236" s="175" t="s">
        <v>11</v>
      </c>
      <c r="D236" s="331" t="s">
        <v>11</v>
      </c>
      <c r="E236" s="620">
        <v>5337922923</v>
      </c>
      <c r="F236" s="760">
        <v>25680</v>
      </c>
      <c r="G236" s="144" t="s">
        <v>11</v>
      </c>
      <c r="H236" s="144" t="s">
        <v>11</v>
      </c>
      <c r="I236" s="144" t="s">
        <v>11</v>
      </c>
    </row>
    <row r="237" spans="1:9" s="332" customFormat="1" x14ac:dyDescent="0.4">
      <c r="A237" s="175"/>
      <c r="B237" s="174"/>
      <c r="C237" s="175" t="s">
        <v>11</v>
      </c>
      <c r="D237" s="331" t="s">
        <v>11</v>
      </c>
      <c r="E237" s="620">
        <v>5337958888</v>
      </c>
      <c r="F237" s="760">
        <v>64499.6</v>
      </c>
      <c r="G237" s="144" t="s">
        <v>11</v>
      </c>
      <c r="H237" s="144" t="s">
        <v>11</v>
      </c>
      <c r="I237" s="144" t="s">
        <v>11</v>
      </c>
    </row>
    <row r="238" spans="1:9" s="332" customFormat="1" x14ac:dyDescent="0.4">
      <c r="A238" s="175"/>
      <c r="B238" s="174"/>
      <c r="C238" s="175" t="s">
        <v>11</v>
      </c>
      <c r="D238" s="331" t="s">
        <v>11</v>
      </c>
      <c r="E238" s="620">
        <v>5338007919</v>
      </c>
      <c r="F238" s="760">
        <v>23112</v>
      </c>
      <c r="G238" s="144" t="s">
        <v>11</v>
      </c>
      <c r="H238" s="144" t="s">
        <v>11</v>
      </c>
      <c r="I238" s="144" t="s">
        <v>11</v>
      </c>
    </row>
    <row r="239" spans="1:9" s="332" customFormat="1" x14ac:dyDescent="0.4">
      <c r="A239" s="175"/>
      <c r="B239" s="174"/>
      <c r="C239" s="175" t="s">
        <v>11</v>
      </c>
      <c r="D239" s="331" t="s">
        <v>11</v>
      </c>
      <c r="E239" s="620" t="s">
        <v>2310</v>
      </c>
      <c r="F239" s="760">
        <v>72000</v>
      </c>
      <c r="G239" s="144" t="s">
        <v>11</v>
      </c>
      <c r="H239" s="144" t="s">
        <v>11</v>
      </c>
      <c r="I239" s="144" t="s">
        <v>11</v>
      </c>
    </row>
    <row r="240" spans="1:9" s="332" customFormat="1" x14ac:dyDescent="0.4">
      <c r="A240" s="175"/>
      <c r="B240" s="174"/>
      <c r="C240" s="175" t="s">
        <v>11</v>
      </c>
      <c r="D240" s="331" t="s">
        <v>11</v>
      </c>
      <c r="E240" s="620">
        <v>5338105207</v>
      </c>
      <c r="F240" s="760">
        <v>9630</v>
      </c>
      <c r="G240" s="144" t="s">
        <v>11</v>
      </c>
      <c r="H240" s="144" t="s">
        <v>11</v>
      </c>
      <c r="I240" s="144" t="s">
        <v>11</v>
      </c>
    </row>
    <row r="241" spans="1:9" s="332" customFormat="1" x14ac:dyDescent="0.4">
      <c r="A241" s="175"/>
      <c r="B241" s="174"/>
      <c r="C241" s="175" t="s">
        <v>11</v>
      </c>
      <c r="D241" s="331" t="s">
        <v>11</v>
      </c>
      <c r="E241" s="620">
        <v>5338105209</v>
      </c>
      <c r="F241" s="760">
        <v>33063</v>
      </c>
      <c r="G241" s="144" t="s">
        <v>11</v>
      </c>
      <c r="H241" s="144" t="s">
        <v>11</v>
      </c>
      <c r="I241" s="144" t="s">
        <v>11</v>
      </c>
    </row>
    <row r="242" spans="1:9" s="332" customFormat="1" x14ac:dyDescent="0.4">
      <c r="A242" s="175"/>
      <c r="B242" s="174"/>
      <c r="C242" s="175" t="s">
        <v>11</v>
      </c>
      <c r="D242" s="331" t="s">
        <v>11</v>
      </c>
      <c r="E242" s="620">
        <v>5338094625</v>
      </c>
      <c r="F242" s="760">
        <v>20865</v>
      </c>
      <c r="G242" s="144" t="s">
        <v>11</v>
      </c>
      <c r="H242" s="144" t="s">
        <v>11</v>
      </c>
      <c r="I242" s="144" t="s">
        <v>11</v>
      </c>
    </row>
    <row r="243" spans="1:9" s="332" customFormat="1" x14ac:dyDescent="0.4">
      <c r="A243" s="175"/>
      <c r="B243" s="174"/>
      <c r="C243" s="175" t="s">
        <v>11</v>
      </c>
      <c r="D243" s="331" t="s">
        <v>11</v>
      </c>
      <c r="E243" s="620">
        <v>5337822005</v>
      </c>
      <c r="F243" s="760">
        <v>8827.5</v>
      </c>
      <c r="G243" s="144" t="s">
        <v>11</v>
      </c>
      <c r="H243" s="144" t="s">
        <v>11</v>
      </c>
      <c r="I243" s="144" t="s">
        <v>11</v>
      </c>
    </row>
    <row r="244" spans="1:9" s="332" customFormat="1" x14ac:dyDescent="0.4">
      <c r="A244" s="175"/>
      <c r="B244" s="174"/>
      <c r="C244" s="175" t="s">
        <v>11</v>
      </c>
      <c r="D244" s="331" t="s">
        <v>11</v>
      </c>
      <c r="E244" s="620">
        <v>5337980764</v>
      </c>
      <c r="F244" s="760">
        <v>36915</v>
      </c>
      <c r="G244" s="144" t="s">
        <v>11</v>
      </c>
      <c r="H244" s="144" t="s">
        <v>11</v>
      </c>
      <c r="I244" s="144" t="s">
        <v>11</v>
      </c>
    </row>
    <row r="245" spans="1:9" s="332" customFormat="1" x14ac:dyDescent="0.4">
      <c r="A245" s="175"/>
      <c r="B245" s="174">
        <v>243322</v>
      </c>
      <c r="C245" s="175" t="s">
        <v>11</v>
      </c>
      <c r="D245" s="331" t="s">
        <v>11</v>
      </c>
      <c r="E245" s="620">
        <v>5337771627</v>
      </c>
      <c r="F245" s="760">
        <v>34240</v>
      </c>
      <c r="G245" s="144" t="s">
        <v>11</v>
      </c>
      <c r="H245" s="144" t="s">
        <v>11</v>
      </c>
      <c r="I245" s="144" t="s">
        <v>11</v>
      </c>
    </row>
    <row r="246" spans="1:9" s="332" customFormat="1" x14ac:dyDescent="0.4">
      <c r="A246" s="175"/>
      <c r="B246" s="174"/>
      <c r="C246" s="175" t="s">
        <v>11</v>
      </c>
      <c r="D246" s="331" t="s">
        <v>11</v>
      </c>
      <c r="E246" s="620">
        <v>5337880990</v>
      </c>
      <c r="F246" s="760">
        <v>3210</v>
      </c>
      <c r="G246" s="144" t="s">
        <v>11</v>
      </c>
      <c r="H246" s="144" t="s">
        <v>11</v>
      </c>
      <c r="I246" s="144" t="s">
        <v>11</v>
      </c>
    </row>
    <row r="247" spans="1:9" s="332" customFormat="1" x14ac:dyDescent="0.4">
      <c r="A247" s="175"/>
      <c r="B247" s="174">
        <v>243299</v>
      </c>
      <c r="C247" s="175" t="s">
        <v>11</v>
      </c>
      <c r="D247" s="331" t="s">
        <v>11</v>
      </c>
      <c r="E247" s="620">
        <v>5336903496</v>
      </c>
      <c r="F247" s="760">
        <v>18618</v>
      </c>
      <c r="G247" s="146">
        <v>243301</v>
      </c>
      <c r="H247" s="144">
        <v>48846230</v>
      </c>
      <c r="I247" s="144" t="s">
        <v>11</v>
      </c>
    </row>
    <row r="248" spans="1:9" s="332" customFormat="1" x14ac:dyDescent="0.4">
      <c r="A248" s="175"/>
      <c r="B248" s="174"/>
      <c r="C248" s="175" t="s">
        <v>11</v>
      </c>
      <c r="D248" s="331" t="s">
        <v>11</v>
      </c>
      <c r="E248" s="620" t="s">
        <v>2137</v>
      </c>
      <c r="F248" s="760">
        <v>25680</v>
      </c>
      <c r="G248" s="144" t="s">
        <v>11</v>
      </c>
      <c r="H248" s="144" t="s">
        <v>11</v>
      </c>
      <c r="I248" s="144" t="s">
        <v>11</v>
      </c>
    </row>
    <row r="249" spans="1:9" s="332" customFormat="1" x14ac:dyDescent="0.4">
      <c r="A249" s="175"/>
      <c r="B249" s="174"/>
      <c r="C249" s="175" t="s">
        <v>11</v>
      </c>
      <c r="D249" s="331" t="s">
        <v>11</v>
      </c>
      <c r="E249" s="620">
        <v>5337335856</v>
      </c>
      <c r="F249" s="760">
        <v>2996</v>
      </c>
      <c r="G249" s="144" t="s">
        <v>11</v>
      </c>
      <c r="H249" s="144" t="s">
        <v>11</v>
      </c>
      <c r="I249" s="144" t="s">
        <v>11</v>
      </c>
    </row>
    <row r="250" spans="1:9" s="332" customFormat="1" x14ac:dyDescent="0.4">
      <c r="A250" s="175"/>
      <c r="B250" s="174"/>
      <c r="C250" s="175" t="s">
        <v>11</v>
      </c>
      <c r="D250" s="331" t="s">
        <v>11</v>
      </c>
      <c r="E250" s="620">
        <v>5337264855</v>
      </c>
      <c r="F250" s="760">
        <v>9630</v>
      </c>
      <c r="G250" s="144" t="s">
        <v>11</v>
      </c>
      <c r="H250" s="144" t="s">
        <v>11</v>
      </c>
      <c r="I250" s="144" t="s">
        <v>11</v>
      </c>
    </row>
    <row r="251" spans="1:9" s="332" customFormat="1" x14ac:dyDescent="0.4">
      <c r="A251" s="175"/>
      <c r="B251" s="174"/>
      <c r="C251" s="175" t="s">
        <v>11</v>
      </c>
      <c r="D251" s="331" t="s">
        <v>11</v>
      </c>
      <c r="E251" s="620">
        <v>5337255604</v>
      </c>
      <c r="F251" s="760">
        <v>67624</v>
      </c>
      <c r="G251" s="144" t="s">
        <v>11</v>
      </c>
      <c r="H251" s="144" t="s">
        <v>11</v>
      </c>
      <c r="I251" s="144" t="s">
        <v>11</v>
      </c>
    </row>
    <row r="252" spans="1:9" s="332" customFormat="1" x14ac:dyDescent="0.4">
      <c r="A252" s="175"/>
      <c r="B252" s="174">
        <v>243333</v>
      </c>
      <c r="C252" s="175" t="s">
        <v>11</v>
      </c>
      <c r="D252" s="331" t="s">
        <v>11</v>
      </c>
      <c r="E252" s="526">
        <v>5337839742</v>
      </c>
      <c r="F252" s="527">
        <v>20865</v>
      </c>
      <c r="G252" s="134">
        <v>243336</v>
      </c>
      <c r="H252" s="135">
        <v>49392761</v>
      </c>
      <c r="I252" s="135" t="s">
        <v>487</v>
      </c>
    </row>
    <row r="253" spans="1:9" s="332" customFormat="1" x14ac:dyDescent="0.4">
      <c r="A253" s="175"/>
      <c r="B253" s="174"/>
      <c r="C253" s="175" t="s">
        <v>11</v>
      </c>
      <c r="D253" s="331" t="s">
        <v>11</v>
      </c>
      <c r="E253" s="175" t="s">
        <v>2352</v>
      </c>
      <c r="F253" s="176">
        <v>40800</v>
      </c>
      <c r="G253" s="137"/>
      <c r="H253" s="137"/>
      <c r="I253" s="137"/>
    </row>
    <row r="254" spans="1:9" s="332" customFormat="1" x14ac:dyDescent="0.4">
      <c r="A254" s="175"/>
      <c r="B254" s="174"/>
      <c r="C254" s="175" t="s">
        <v>11</v>
      </c>
      <c r="D254" s="331" t="s">
        <v>11</v>
      </c>
      <c r="E254" s="175">
        <v>5337862847</v>
      </c>
      <c r="F254" s="176">
        <v>11556</v>
      </c>
      <c r="G254" s="137"/>
      <c r="H254" s="137"/>
      <c r="I254" s="137"/>
    </row>
    <row r="255" spans="1:9" s="332" customFormat="1" x14ac:dyDescent="0.4">
      <c r="A255" s="175"/>
      <c r="B255" s="174"/>
      <c r="C255" s="175" t="s">
        <v>11</v>
      </c>
      <c r="D255" s="331" t="s">
        <v>11</v>
      </c>
      <c r="E255" s="175" t="s">
        <v>2311</v>
      </c>
      <c r="F255" s="176">
        <v>10200</v>
      </c>
      <c r="G255" s="137"/>
      <c r="H255" s="137"/>
      <c r="I255" s="137"/>
    </row>
    <row r="256" spans="1:9" s="332" customFormat="1" x14ac:dyDescent="0.4">
      <c r="A256" s="175"/>
      <c r="B256" s="174"/>
      <c r="C256" s="175" t="s">
        <v>11</v>
      </c>
      <c r="D256" s="331" t="s">
        <v>11</v>
      </c>
      <c r="E256" s="175">
        <v>5337241828</v>
      </c>
      <c r="F256" s="176">
        <v>3210</v>
      </c>
      <c r="G256" s="137"/>
      <c r="H256" s="137"/>
      <c r="I256" s="137"/>
    </row>
    <row r="257" spans="1:9" s="332" customFormat="1" x14ac:dyDescent="0.4">
      <c r="A257" s="175"/>
      <c r="B257" s="174">
        <v>243367</v>
      </c>
      <c r="C257" s="175" t="s">
        <v>11</v>
      </c>
      <c r="D257" s="331" t="s">
        <v>11</v>
      </c>
      <c r="E257" s="175">
        <v>5337868634</v>
      </c>
      <c r="F257" s="176">
        <v>11770</v>
      </c>
      <c r="G257" s="137"/>
      <c r="H257" s="137"/>
      <c r="I257" s="175"/>
    </row>
    <row r="258" spans="1:9" s="332" customFormat="1" x14ac:dyDescent="0.4">
      <c r="A258" s="175"/>
      <c r="B258" s="174"/>
      <c r="C258" s="175" t="s">
        <v>11</v>
      </c>
      <c r="D258" s="331" t="s">
        <v>11</v>
      </c>
      <c r="E258" s="175">
        <v>5338276189</v>
      </c>
      <c r="F258" s="176">
        <v>71904</v>
      </c>
      <c r="G258" s="137"/>
      <c r="H258" s="137"/>
      <c r="I258" s="175"/>
    </row>
    <row r="259" spans="1:9" s="332" customFormat="1" x14ac:dyDescent="0.4">
      <c r="A259" s="175"/>
      <c r="B259" s="174"/>
      <c r="C259" s="175" t="s">
        <v>11</v>
      </c>
      <c r="D259" s="331" t="s">
        <v>11</v>
      </c>
      <c r="E259" s="175">
        <v>5338255212</v>
      </c>
      <c r="F259" s="176">
        <v>19260</v>
      </c>
      <c r="G259" s="137"/>
      <c r="H259" s="137"/>
      <c r="I259" s="175"/>
    </row>
    <row r="260" spans="1:9" s="332" customFormat="1" x14ac:dyDescent="0.4">
      <c r="A260" s="175"/>
      <c r="B260" s="174"/>
      <c r="C260" s="175" t="s">
        <v>11</v>
      </c>
      <c r="D260" s="331" t="s">
        <v>11</v>
      </c>
      <c r="E260" s="175">
        <v>5338256986</v>
      </c>
      <c r="F260" s="176">
        <v>22470</v>
      </c>
      <c r="G260" s="137"/>
      <c r="H260" s="137"/>
      <c r="I260" s="175"/>
    </row>
    <row r="261" spans="1:9" s="332" customFormat="1" x14ac:dyDescent="0.4">
      <c r="A261" s="175"/>
      <c r="B261" s="174"/>
      <c r="C261" s="175" t="s">
        <v>11</v>
      </c>
      <c r="D261" s="331" t="s">
        <v>11</v>
      </c>
      <c r="E261" s="175">
        <v>5338241727</v>
      </c>
      <c r="F261" s="176">
        <v>64200</v>
      </c>
      <c r="G261" s="137"/>
      <c r="H261" s="137"/>
      <c r="I261" s="175"/>
    </row>
    <row r="262" spans="1:9" s="332" customFormat="1" x14ac:dyDescent="0.4">
      <c r="A262" s="175"/>
      <c r="B262" s="174"/>
      <c r="C262" s="175" t="s">
        <v>11</v>
      </c>
      <c r="D262" s="331" t="s">
        <v>11</v>
      </c>
      <c r="E262" s="175">
        <v>5338249273</v>
      </c>
      <c r="F262" s="176">
        <v>46170.5</v>
      </c>
      <c r="G262" s="137"/>
      <c r="H262" s="137"/>
      <c r="I262" s="175"/>
    </row>
    <row r="263" spans="1:9" s="332" customFormat="1" x14ac:dyDescent="0.4">
      <c r="A263" s="175"/>
      <c r="B263" s="174"/>
      <c r="C263" s="175" t="s">
        <v>11</v>
      </c>
      <c r="D263" s="331" t="s">
        <v>11</v>
      </c>
      <c r="E263" s="175" t="s">
        <v>2921</v>
      </c>
      <c r="F263" s="176">
        <v>30600</v>
      </c>
      <c r="G263" s="137"/>
      <c r="H263" s="137"/>
      <c r="I263" s="175"/>
    </row>
    <row r="264" spans="1:9" s="332" customFormat="1" x14ac:dyDescent="0.4">
      <c r="A264" s="175"/>
      <c r="B264" s="174"/>
      <c r="C264" s="175" t="s">
        <v>11</v>
      </c>
      <c r="D264" s="331" t="s">
        <v>11</v>
      </c>
      <c r="E264" s="175" t="s">
        <v>2922</v>
      </c>
      <c r="F264" s="176">
        <v>30400</v>
      </c>
      <c r="G264" s="137"/>
      <c r="H264" s="137"/>
      <c r="I264" s="175"/>
    </row>
    <row r="265" spans="1:9" s="332" customFormat="1" x14ac:dyDescent="0.4">
      <c r="A265" s="175"/>
      <c r="B265" s="174"/>
      <c r="C265" s="175" t="s">
        <v>11</v>
      </c>
      <c r="D265" s="331" t="s">
        <v>11</v>
      </c>
      <c r="E265" s="175">
        <v>5337822006</v>
      </c>
      <c r="F265" s="176">
        <v>8827.5</v>
      </c>
      <c r="G265" s="137"/>
      <c r="H265" s="137"/>
      <c r="I265" s="175"/>
    </row>
    <row r="266" spans="1:9" s="332" customFormat="1" x14ac:dyDescent="0.4">
      <c r="A266" s="175"/>
      <c r="B266" s="174"/>
      <c r="C266" s="175" t="s">
        <v>11</v>
      </c>
      <c r="D266" s="331" t="s">
        <v>11</v>
      </c>
      <c r="E266" s="175">
        <v>53337342276</v>
      </c>
      <c r="F266" s="176">
        <v>40574</v>
      </c>
      <c r="G266" s="137"/>
      <c r="H266" s="137"/>
      <c r="I266" s="175"/>
    </row>
    <row r="267" spans="1:9" s="332" customFormat="1" x14ac:dyDescent="0.4">
      <c r="A267" s="175"/>
      <c r="B267" s="174"/>
      <c r="C267" s="175" t="s">
        <v>11</v>
      </c>
      <c r="D267" s="331" t="s">
        <v>11</v>
      </c>
      <c r="E267" s="175"/>
      <c r="F267" s="176"/>
      <c r="G267" s="137"/>
      <c r="H267" s="137"/>
      <c r="I267" s="175"/>
    </row>
    <row r="268" spans="1:9" s="332" customFormat="1" x14ac:dyDescent="0.4">
      <c r="A268" s="175"/>
      <c r="B268" s="174"/>
      <c r="C268" s="175" t="s">
        <v>11</v>
      </c>
      <c r="D268" s="331" t="s">
        <v>11</v>
      </c>
      <c r="E268" s="337">
        <v>5338252868</v>
      </c>
      <c r="F268" s="338">
        <v>20972</v>
      </c>
      <c r="G268" s="509"/>
      <c r="H268" s="509"/>
      <c r="I268" s="337" t="s">
        <v>221</v>
      </c>
    </row>
    <row r="269" spans="1:9" s="332" customFormat="1" x14ac:dyDescent="0.4">
      <c r="A269" s="175"/>
      <c r="B269" s="174"/>
      <c r="C269" s="175" t="s">
        <v>11</v>
      </c>
      <c r="D269" s="331" t="s">
        <v>11</v>
      </c>
      <c r="E269" s="337">
        <v>5336431814</v>
      </c>
      <c r="F269" s="338">
        <v>97574.399999999994</v>
      </c>
      <c r="G269" s="509"/>
      <c r="H269" s="509"/>
      <c r="I269" s="509" t="s">
        <v>221</v>
      </c>
    </row>
    <row r="270" spans="1:9" s="332" customFormat="1" x14ac:dyDescent="0.4">
      <c r="A270" s="175"/>
      <c r="B270" s="174"/>
      <c r="C270" s="175" t="s">
        <v>11</v>
      </c>
      <c r="D270" s="331" t="s">
        <v>11</v>
      </c>
      <c r="E270" s="337">
        <v>5337080182</v>
      </c>
      <c r="F270" s="338">
        <v>35310</v>
      </c>
      <c r="G270" s="337"/>
      <c r="H270" s="337"/>
      <c r="I270" s="337" t="s">
        <v>221</v>
      </c>
    </row>
    <row r="271" spans="1:9" s="332" customFormat="1" x14ac:dyDescent="0.4">
      <c r="A271" s="175"/>
      <c r="B271" s="174"/>
      <c r="C271" s="175" t="s">
        <v>11</v>
      </c>
      <c r="D271" s="331" t="s">
        <v>11</v>
      </c>
      <c r="E271" s="337">
        <v>5337425784</v>
      </c>
      <c r="F271" s="338">
        <v>5885</v>
      </c>
      <c r="G271" s="337"/>
      <c r="H271" s="337"/>
      <c r="I271" s="337" t="s">
        <v>221</v>
      </c>
    </row>
    <row r="272" spans="1:9" s="344" customFormat="1" ht="37.5" customHeight="1" x14ac:dyDescent="0.2">
      <c r="A272" s="339"/>
      <c r="B272" s="340"/>
      <c r="C272" s="339" t="s">
        <v>11</v>
      </c>
      <c r="D272" s="341" t="s">
        <v>11</v>
      </c>
      <c r="E272" s="339">
        <v>5337152040</v>
      </c>
      <c r="F272" s="342">
        <v>61418</v>
      </c>
      <c r="G272" s="339"/>
      <c r="H272" s="339"/>
      <c r="I272" s="343" t="s">
        <v>936</v>
      </c>
    </row>
    <row r="273" spans="1:10" s="173" customFormat="1" x14ac:dyDescent="0.4">
      <c r="A273" s="137"/>
      <c r="B273" s="136"/>
      <c r="C273" s="273"/>
      <c r="D273" s="320"/>
      <c r="E273" s="140"/>
      <c r="F273" s="141"/>
      <c r="G273" s="140"/>
      <c r="H273" s="140"/>
      <c r="I273" s="140"/>
    </row>
    <row r="274" spans="1:10" s="173" customFormat="1" x14ac:dyDescent="0.4">
      <c r="A274" s="137">
        <v>14</v>
      </c>
      <c r="B274" s="136">
        <v>243103</v>
      </c>
      <c r="C274" s="273" t="s">
        <v>373</v>
      </c>
      <c r="D274" s="328" t="s">
        <v>11</v>
      </c>
      <c r="E274" s="323" t="s">
        <v>229</v>
      </c>
      <c r="F274" s="156">
        <v>3400</v>
      </c>
      <c r="G274" s="137"/>
      <c r="H274" s="137"/>
      <c r="I274" s="137"/>
    </row>
    <row r="275" spans="1:10" s="173" customFormat="1" x14ac:dyDescent="0.4">
      <c r="A275" s="137"/>
      <c r="B275" s="136"/>
      <c r="C275" s="273"/>
      <c r="D275" s="328"/>
      <c r="E275" s="137"/>
      <c r="F275" s="156"/>
      <c r="G275" s="137"/>
      <c r="H275" s="137"/>
      <c r="I275" s="137"/>
    </row>
    <row r="276" spans="1:10" s="173" customFormat="1" x14ac:dyDescent="0.4">
      <c r="A276" s="137">
        <v>15</v>
      </c>
      <c r="B276" s="136">
        <v>243367</v>
      </c>
      <c r="C276" s="273" t="s">
        <v>2889</v>
      </c>
      <c r="D276" s="328"/>
      <c r="E276" s="137" t="s">
        <v>2890</v>
      </c>
      <c r="F276" s="156">
        <v>4000</v>
      </c>
      <c r="G276" s="137"/>
      <c r="H276" s="137"/>
      <c r="I276" s="137"/>
    </row>
    <row r="277" spans="1:10" s="173" customFormat="1" x14ac:dyDescent="0.4">
      <c r="A277" s="137"/>
      <c r="B277" s="136"/>
      <c r="C277" s="273"/>
      <c r="D277" s="328"/>
      <c r="E277" s="137"/>
      <c r="F277" s="156"/>
      <c r="G277" s="137"/>
      <c r="H277" s="137"/>
      <c r="I277" s="137"/>
    </row>
    <row r="278" spans="1:10" s="173" customFormat="1" x14ac:dyDescent="0.4">
      <c r="A278" s="137"/>
      <c r="B278" s="136"/>
      <c r="C278" s="273"/>
      <c r="D278" s="328"/>
      <c r="E278" s="137"/>
      <c r="F278" s="156"/>
      <c r="G278" s="137"/>
      <c r="H278" s="137"/>
      <c r="I278" s="137"/>
    </row>
    <row r="279" spans="1:10" s="173" customFormat="1" x14ac:dyDescent="0.4">
      <c r="A279" s="137"/>
      <c r="B279" s="136"/>
      <c r="C279" s="273"/>
      <c r="D279" s="328"/>
      <c r="E279" s="137"/>
      <c r="F279" s="156"/>
      <c r="G279" s="137"/>
      <c r="H279" s="137"/>
      <c r="I279" s="137"/>
    </row>
    <row r="280" spans="1:10" s="173" customFormat="1" x14ac:dyDescent="0.4">
      <c r="A280" s="137">
        <v>16</v>
      </c>
      <c r="B280" s="136">
        <v>243367</v>
      </c>
      <c r="C280" s="273" t="s">
        <v>2894</v>
      </c>
      <c r="D280" s="328"/>
      <c r="E280" s="137" t="s">
        <v>2895</v>
      </c>
      <c r="F280" s="156">
        <v>12412</v>
      </c>
      <c r="G280" s="137"/>
      <c r="H280" s="137"/>
      <c r="I280" s="137"/>
    </row>
    <row r="281" spans="1:10" s="173" customFormat="1" x14ac:dyDescent="0.4">
      <c r="A281" s="137"/>
      <c r="B281" s="136"/>
      <c r="C281" s="273"/>
      <c r="D281" s="328"/>
      <c r="E281" s="137"/>
      <c r="F281" s="156"/>
      <c r="G281" s="137"/>
      <c r="H281" s="137"/>
      <c r="I281" s="137"/>
    </row>
    <row r="282" spans="1:10" s="173" customFormat="1" x14ac:dyDescent="0.4">
      <c r="A282" s="137"/>
      <c r="B282" s="136"/>
      <c r="C282" s="273"/>
      <c r="D282" s="328"/>
      <c r="E282" s="137"/>
      <c r="F282" s="156"/>
      <c r="G282" s="137"/>
      <c r="H282" s="137"/>
      <c r="I282" s="137"/>
    </row>
    <row r="283" spans="1:10" s="133" customFormat="1" x14ac:dyDescent="0.4">
      <c r="A283" s="273">
        <v>15</v>
      </c>
      <c r="B283" s="274">
        <v>242836</v>
      </c>
      <c r="C283" s="273" t="s">
        <v>185</v>
      </c>
      <c r="D283" s="320" t="s">
        <v>11</v>
      </c>
      <c r="E283" s="137" t="s">
        <v>335</v>
      </c>
      <c r="F283" s="139">
        <v>55400</v>
      </c>
      <c r="G283" s="143"/>
      <c r="H283" s="137"/>
      <c r="I283" s="137"/>
      <c r="J283" s="319"/>
    </row>
    <row r="284" spans="1:10" s="133" customFormat="1" x14ac:dyDescent="0.4">
      <c r="A284" s="273"/>
      <c r="B284" s="136">
        <v>243159</v>
      </c>
      <c r="C284" s="273" t="s">
        <v>11</v>
      </c>
      <c r="D284" s="320" t="s">
        <v>11</v>
      </c>
      <c r="E284" s="273" t="s">
        <v>378</v>
      </c>
      <c r="F284" s="283">
        <v>12500</v>
      </c>
      <c r="G284" s="150"/>
      <c r="H284" s="150"/>
      <c r="I284" s="137"/>
    </row>
    <row r="285" spans="1:10" s="128" customFormat="1" x14ac:dyDescent="0.4">
      <c r="A285" s="167"/>
      <c r="B285" s="142">
        <v>243188</v>
      </c>
      <c r="C285" s="167" t="s">
        <v>11</v>
      </c>
      <c r="D285" s="278" t="s">
        <v>11</v>
      </c>
      <c r="E285" s="167" t="s">
        <v>654</v>
      </c>
      <c r="F285" s="163">
        <v>13200</v>
      </c>
      <c r="G285" s="291"/>
      <c r="H285" s="291"/>
      <c r="I285" s="140"/>
    </row>
    <row r="286" spans="1:10" s="349" customFormat="1" x14ac:dyDescent="0.4">
      <c r="A286" s="345"/>
      <c r="B286" s="174">
        <v>243192</v>
      </c>
      <c r="C286" s="345" t="s">
        <v>11</v>
      </c>
      <c r="D286" s="346" t="s">
        <v>11</v>
      </c>
      <c r="E286" s="167" t="s">
        <v>693</v>
      </c>
      <c r="F286" s="347">
        <v>36400</v>
      </c>
      <c r="G286" s="348"/>
      <c r="H286" s="348"/>
      <c r="I286" s="175"/>
    </row>
    <row r="287" spans="1:10" s="349" customFormat="1" x14ac:dyDescent="0.4">
      <c r="A287" s="345"/>
      <c r="B287" s="174"/>
      <c r="C287" s="345" t="s">
        <v>11</v>
      </c>
      <c r="D287" s="346" t="s">
        <v>11</v>
      </c>
      <c r="E287" s="167" t="s">
        <v>696</v>
      </c>
      <c r="F287" s="347">
        <v>52800</v>
      </c>
      <c r="G287" s="348"/>
      <c r="H287" s="348"/>
      <c r="I287" s="175"/>
    </row>
    <row r="288" spans="1:10" s="349" customFormat="1" x14ac:dyDescent="0.4">
      <c r="A288" s="345"/>
      <c r="B288" s="174">
        <v>242899</v>
      </c>
      <c r="C288" s="345" t="s">
        <v>11</v>
      </c>
      <c r="D288" s="346" t="s">
        <v>11</v>
      </c>
      <c r="E288" s="167" t="s">
        <v>1703</v>
      </c>
      <c r="F288" s="347">
        <v>45700</v>
      </c>
      <c r="G288" s="348"/>
      <c r="H288" s="348"/>
      <c r="I288" s="175"/>
    </row>
    <row r="289" spans="1:10" s="349" customFormat="1" x14ac:dyDescent="0.4">
      <c r="A289" s="345"/>
      <c r="B289" s="174">
        <v>243271</v>
      </c>
      <c r="C289" s="345" t="s">
        <v>11</v>
      </c>
      <c r="D289" s="346" t="s">
        <v>11</v>
      </c>
      <c r="E289" s="167" t="s">
        <v>1702</v>
      </c>
      <c r="F289" s="347">
        <v>48000</v>
      </c>
      <c r="G289" s="348"/>
      <c r="H289" s="348"/>
      <c r="I289" s="175"/>
    </row>
    <row r="290" spans="1:10" s="351" customFormat="1" x14ac:dyDescent="0.4">
      <c r="A290" s="175"/>
      <c r="B290" s="174"/>
      <c r="C290" s="175" t="s">
        <v>11</v>
      </c>
      <c r="D290" s="331" t="s">
        <v>11</v>
      </c>
      <c r="E290" s="140" t="s">
        <v>1712</v>
      </c>
      <c r="F290" s="358">
        <v>30000</v>
      </c>
      <c r="G290" s="348"/>
      <c r="H290" s="348"/>
      <c r="I290" s="175"/>
    </row>
    <row r="291" spans="1:10" s="351" customFormat="1" x14ac:dyDescent="0.4">
      <c r="A291" s="175"/>
      <c r="B291" s="174">
        <v>243312</v>
      </c>
      <c r="C291" s="175" t="s">
        <v>11</v>
      </c>
      <c r="D291" s="331" t="s">
        <v>11</v>
      </c>
      <c r="E291" s="140" t="s">
        <v>2322</v>
      </c>
      <c r="F291" s="358">
        <v>61000</v>
      </c>
      <c r="G291" s="348"/>
      <c r="H291" s="348"/>
      <c r="I291" s="175"/>
    </row>
    <row r="292" spans="1:10" s="351" customFormat="1" x14ac:dyDescent="0.4">
      <c r="A292" s="175"/>
      <c r="B292" s="174">
        <v>243278</v>
      </c>
      <c r="C292" s="175" t="s">
        <v>11</v>
      </c>
      <c r="D292" s="331" t="s">
        <v>11</v>
      </c>
      <c r="E292" s="140" t="s">
        <v>1907</v>
      </c>
      <c r="F292" s="358">
        <v>25000</v>
      </c>
      <c r="G292" s="348"/>
      <c r="H292" s="348"/>
      <c r="I292" s="175"/>
    </row>
    <row r="293" spans="1:10" s="351" customFormat="1" x14ac:dyDescent="0.4">
      <c r="A293" s="175"/>
      <c r="B293" s="174">
        <v>243250</v>
      </c>
      <c r="C293" s="175" t="s">
        <v>11</v>
      </c>
      <c r="D293" s="331" t="s">
        <v>11</v>
      </c>
      <c r="E293" s="140" t="s">
        <v>1300</v>
      </c>
      <c r="F293" s="358">
        <v>80000</v>
      </c>
      <c r="G293" s="348"/>
      <c r="H293" s="348"/>
      <c r="I293" s="175"/>
    </row>
    <row r="294" spans="1:10" s="349" customFormat="1" x14ac:dyDescent="0.4">
      <c r="A294" s="345"/>
      <c r="B294" s="174">
        <v>243336</v>
      </c>
      <c r="C294" s="175" t="s">
        <v>11</v>
      </c>
      <c r="D294" s="331" t="s">
        <v>11</v>
      </c>
      <c r="E294" s="167" t="s">
        <v>2577</v>
      </c>
      <c r="F294" s="347">
        <v>15750</v>
      </c>
      <c r="G294" s="348"/>
      <c r="H294" s="348"/>
      <c r="I294" s="175"/>
    </row>
    <row r="295" spans="1:10" s="349" customFormat="1" x14ac:dyDescent="0.4">
      <c r="A295" s="345"/>
      <c r="B295" s="174">
        <v>243367</v>
      </c>
      <c r="C295" s="175" t="s">
        <v>11</v>
      </c>
      <c r="D295" s="331" t="s">
        <v>11</v>
      </c>
      <c r="E295" s="167" t="s">
        <v>2933</v>
      </c>
      <c r="F295" s="347">
        <v>34200</v>
      </c>
      <c r="G295" s="348"/>
      <c r="H295" s="348"/>
      <c r="I295" s="175"/>
    </row>
    <row r="296" spans="1:10" s="349" customFormat="1" x14ac:dyDescent="0.4">
      <c r="A296" s="345"/>
      <c r="B296" s="174"/>
      <c r="C296" s="175" t="s">
        <v>11</v>
      </c>
      <c r="D296" s="331" t="s">
        <v>11</v>
      </c>
      <c r="E296" s="167" t="s">
        <v>3007</v>
      </c>
      <c r="F296" s="347">
        <v>33600</v>
      </c>
      <c r="G296" s="348"/>
      <c r="H296" s="348"/>
      <c r="I296" s="175"/>
    </row>
    <row r="297" spans="1:10" s="349" customFormat="1" x14ac:dyDescent="0.4">
      <c r="A297" s="345"/>
      <c r="B297" s="174"/>
      <c r="C297" s="175"/>
      <c r="D297" s="331"/>
      <c r="E297" s="167"/>
      <c r="F297" s="347"/>
      <c r="G297" s="348"/>
      <c r="H297" s="348"/>
      <c r="I297" s="175"/>
    </row>
    <row r="298" spans="1:10" s="349" customFormat="1" x14ac:dyDescent="0.4">
      <c r="A298" s="345"/>
      <c r="B298" s="174"/>
      <c r="C298" s="345"/>
      <c r="D298" s="346"/>
      <c r="E298" s="167"/>
      <c r="F298" s="347"/>
      <c r="G298" s="348"/>
      <c r="H298" s="348"/>
      <c r="I298" s="175"/>
    </row>
    <row r="299" spans="1:10" s="349" customFormat="1" x14ac:dyDescent="0.4">
      <c r="A299" s="345">
        <v>16</v>
      </c>
      <c r="B299" s="174">
        <v>243200</v>
      </c>
      <c r="C299" s="345" t="s">
        <v>754</v>
      </c>
      <c r="D299" s="346" t="s">
        <v>11</v>
      </c>
      <c r="E299" s="135" t="s">
        <v>755</v>
      </c>
      <c r="F299" s="153">
        <v>13350</v>
      </c>
      <c r="G299" s="154">
        <v>243276</v>
      </c>
      <c r="H299" s="155">
        <v>53664272</v>
      </c>
      <c r="I299" s="135" t="s">
        <v>487</v>
      </c>
      <c r="J299" s="356">
        <f>F299+F300+F301+F302</f>
        <v>117200</v>
      </c>
    </row>
    <row r="300" spans="1:10" s="349" customFormat="1" x14ac:dyDescent="0.4">
      <c r="A300" s="345"/>
      <c r="B300" s="174"/>
      <c r="C300" s="345" t="s">
        <v>11</v>
      </c>
      <c r="D300" s="346" t="s">
        <v>11</v>
      </c>
      <c r="E300" s="135" t="s">
        <v>1699</v>
      </c>
      <c r="F300" s="153">
        <v>7100</v>
      </c>
      <c r="G300" s="135" t="s">
        <v>11</v>
      </c>
      <c r="H300" s="135" t="s">
        <v>11</v>
      </c>
      <c r="I300" s="135" t="s">
        <v>11</v>
      </c>
    </row>
    <row r="301" spans="1:10" s="349" customFormat="1" x14ac:dyDescent="0.4">
      <c r="A301" s="345"/>
      <c r="B301" s="174"/>
      <c r="C301" s="345" t="s">
        <v>11</v>
      </c>
      <c r="D301" s="346" t="s">
        <v>11</v>
      </c>
      <c r="E301" s="135" t="s">
        <v>1713</v>
      </c>
      <c r="F301" s="153">
        <v>37500</v>
      </c>
      <c r="G301" s="135" t="s">
        <v>11</v>
      </c>
      <c r="H301" s="135" t="s">
        <v>11</v>
      </c>
      <c r="I301" s="135" t="s">
        <v>11</v>
      </c>
    </row>
    <row r="302" spans="1:10" s="351" customFormat="1" x14ac:dyDescent="0.4">
      <c r="A302" s="175"/>
      <c r="B302" s="174">
        <v>243304</v>
      </c>
      <c r="C302" s="345" t="s">
        <v>11</v>
      </c>
      <c r="D302" s="346" t="s">
        <v>11</v>
      </c>
      <c r="E302" s="135" t="s">
        <v>2220</v>
      </c>
      <c r="F302" s="153">
        <v>59250</v>
      </c>
      <c r="G302" s="134">
        <v>243326</v>
      </c>
      <c r="H302" s="135">
        <v>49392695</v>
      </c>
      <c r="I302" s="135" t="s">
        <v>11</v>
      </c>
    </row>
    <row r="303" spans="1:10" s="351" customFormat="1" x14ac:dyDescent="0.4">
      <c r="A303" s="175"/>
      <c r="B303" s="174">
        <v>243367</v>
      </c>
      <c r="C303" s="345" t="s">
        <v>11</v>
      </c>
      <c r="D303" s="346" t="s">
        <v>11</v>
      </c>
      <c r="E303" s="137" t="s">
        <v>2907</v>
      </c>
      <c r="F303" s="139">
        <v>6600</v>
      </c>
      <c r="G303" s="137"/>
      <c r="H303" s="137"/>
      <c r="I303" s="137"/>
    </row>
    <row r="304" spans="1:10" s="351" customFormat="1" x14ac:dyDescent="0.4">
      <c r="A304" s="175"/>
      <c r="B304" s="174"/>
      <c r="C304" s="345"/>
      <c r="D304" s="346"/>
      <c r="E304" s="137" t="s">
        <v>2924</v>
      </c>
      <c r="F304" s="139">
        <v>12450</v>
      </c>
      <c r="G304" s="137"/>
      <c r="H304" s="137"/>
      <c r="I304" s="137"/>
    </row>
    <row r="305" spans="1:10" s="351" customFormat="1" x14ac:dyDescent="0.4">
      <c r="A305" s="175"/>
      <c r="B305" s="174"/>
      <c r="C305" s="345"/>
      <c r="D305" s="346"/>
      <c r="E305" s="137"/>
      <c r="F305" s="139"/>
      <c r="G305" s="137"/>
      <c r="H305" s="137"/>
      <c r="I305" s="137"/>
    </row>
    <row r="306" spans="1:10" s="351" customFormat="1" x14ac:dyDescent="0.4">
      <c r="A306" s="175"/>
      <c r="B306" s="174"/>
      <c r="C306" s="175"/>
      <c r="D306" s="331"/>
      <c r="E306" s="137"/>
      <c r="F306" s="139"/>
      <c r="G306" s="137"/>
      <c r="H306" s="137"/>
      <c r="I306" s="137"/>
    </row>
    <row r="307" spans="1:10" s="128" customFormat="1" x14ac:dyDescent="0.4">
      <c r="A307" s="167"/>
      <c r="B307" s="277"/>
      <c r="C307" s="167"/>
      <c r="D307" s="278"/>
      <c r="E307" s="167"/>
      <c r="F307" s="163"/>
      <c r="G307" s="290"/>
      <c r="H307" s="290"/>
      <c r="I307" s="167"/>
    </row>
    <row r="308" spans="1:10" s="128" customFormat="1" x14ac:dyDescent="0.4">
      <c r="A308" s="167">
        <v>17</v>
      </c>
      <c r="B308" s="277">
        <v>243180</v>
      </c>
      <c r="C308" s="350" t="s">
        <v>572</v>
      </c>
      <c r="D308" s="278" t="s">
        <v>11</v>
      </c>
      <c r="E308" s="135" t="s">
        <v>573</v>
      </c>
      <c r="F308" s="153">
        <v>15000</v>
      </c>
      <c r="G308" s="154">
        <v>243217</v>
      </c>
      <c r="H308" s="155">
        <v>53044913</v>
      </c>
      <c r="I308" s="135" t="s">
        <v>487</v>
      </c>
      <c r="J308" s="299">
        <f>F308+F309+F310+F311+F312+F313+F315+F314+F316+F317+F318+F319+F320+F321+F322+F323+F324</f>
        <v>434540</v>
      </c>
    </row>
    <row r="309" spans="1:10" s="128" customFormat="1" x14ac:dyDescent="0.4">
      <c r="A309" s="167"/>
      <c r="B309" s="277"/>
      <c r="C309" s="167" t="s">
        <v>11</v>
      </c>
      <c r="D309" s="278" t="s">
        <v>11</v>
      </c>
      <c r="E309" s="135" t="s">
        <v>581</v>
      </c>
      <c r="F309" s="153">
        <v>9600</v>
      </c>
      <c r="G309" s="135" t="s">
        <v>11</v>
      </c>
      <c r="H309" s="135" t="s">
        <v>11</v>
      </c>
      <c r="I309" s="135" t="s">
        <v>11</v>
      </c>
    </row>
    <row r="310" spans="1:10" s="128" customFormat="1" x14ac:dyDescent="0.4">
      <c r="A310" s="167"/>
      <c r="B310" s="277"/>
      <c r="C310" s="167" t="s">
        <v>11</v>
      </c>
      <c r="D310" s="278" t="s">
        <v>11</v>
      </c>
      <c r="E310" s="135" t="s">
        <v>648</v>
      </c>
      <c r="F310" s="153">
        <v>56300</v>
      </c>
      <c r="G310" s="135" t="s">
        <v>11</v>
      </c>
      <c r="H310" s="135" t="s">
        <v>11</v>
      </c>
      <c r="I310" s="135" t="s">
        <v>11</v>
      </c>
    </row>
    <row r="311" spans="1:10" s="128" customFormat="1" x14ac:dyDescent="0.4">
      <c r="A311" s="167"/>
      <c r="B311" s="277"/>
      <c r="C311" s="167" t="s">
        <v>11</v>
      </c>
      <c r="D311" s="278" t="s">
        <v>11</v>
      </c>
      <c r="E311" s="135" t="s">
        <v>649</v>
      </c>
      <c r="F311" s="153">
        <v>15000</v>
      </c>
      <c r="G311" s="135" t="s">
        <v>11</v>
      </c>
      <c r="H311" s="135" t="s">
        <v>11</v>
      </c>
      <c r="I311" s="135" t="s">
        <v>11</v>
      </c>
    </row>
    <row r="312" spans="1:10" s="128" customFormat="1" x14ac:dyDescent="0.4">
      <c r="A312" s="167"/>
      <c r="B312" s="277"/>
      <c r="C312" s="167" t="s">
        <v>11</v>
      </c>
      <c r="D312" s="278" t="s">
        <v>11</v>
      </c>
      <c r="E312" s="135" t="s">
        <v>664</v>
      </c>
      <c r="F312" s="153">
        <v>19500</v>
      </c>
      <c r="G312" s="135" t="s">
        <v>11</v>
      </c>
      <c r="H312" s="135" t="s">
        <v>11</v>
      </c>
      <c r="I312" s="135" t="s">
        <v>11</v>
      </c>
    </row>
    <row r="313" spans="1:10" s="128" customFormat="1" x14ac:dyDescent="0.4">
      <c r="A313" s="167"/>
      <c r="B313" s="277"/>
      <c r="C313" s="167" t="s">
        <v>11</v>
      </c>
      <c r="D313" s="278" t="s">
        <v>11</v>
      </c>
      <c r="E313" s="135" t="s">
        <v>700</v>
      </c>
      <c r="F313" s="153">
        <v>19000</v>
      </c>
      <c r="G313" s="135" t="s">
        <v>11</v>
      </c>
      <c r="H313" s="135" t="s">
        <v>11</v>
      </c>
      <c r="I313" s="135" t="s">
        <v>11</v>
      </c>
    </row>
    <row r="314" spans="1:10" s="128" customFormat="1" x14ac:dyDescent="0.4">
      <c r="A314" s="167"/>
      <c r="B314" s="277"/>
      <c r="C314" s="167" t="s">
        <v>11</v>
      </c>
      <c r="D314" s="278" t="s">
        <v>11</v>
      </c>
      <c r="E314" s="135" t="s">
        <v>1010</v>
      </c>
      <c r="F314" s="153">
        <v>85000</v>
      </c>
      <c r="G314" s="134">
        <v>243231</v>
      </c>
      <c r="H314" s="135">
        <v>53044997</v>
      </c>
      <c r="I314" s="135" t="s">
        <v>487</v>
      </c>
    </row>
    <row r="315" spans="1:10" s="128" customFormat="1" x14ac:dyDescent="0.4">
      <c r="A315" s="167"/>
      <c r="B315" s="277">
        <v>243224</v>
      </c>
      <c r="C315" s="167" t="s">
        <v>11</v>
      </c>
      <c r="D315" s="278" t="s">
        <v>11</v>
      </c>
      <c r="E315" s="135" t="s">
        <v>1200</v>
      </c>
      <c r="F315" s="153">
        <v>17000</v>
      </c>
      <c r="G315" s="134">
        <v>243258</v>
      </c>
      <c r="H315" s="135">
        <v>53045080</v>
      </c>
      <c r="I315" s="135" t="s">
        <v>11</v>
      </c>
    </row>
    <row r="316" spans="1:10" s="272" customFormat="1" x14ac:dyDescent="0.4">
      <c r="A316" s="140"/>
      <c r="B316" s="142">
        <v>243250</v>
      </c>
      <c r="C316" s="167" t="s">
        <v>11</v>
      </c>
      <c r="D316" s="278" t="s">
        <v>11</v>
      </c>
      <c r="E316" s="311" t="s">
        <v>1301</v>
      </c>
      <c r="F316" s="151">
        <v>16400</v>
      </c>
      <c r="G316" s="135" t="s">
        <v>11</v>
      </c>
      <c r="H316" s="135" t="s">
        <v>11</v>
      </c>
      <c r="I316" s="135" t="s">
        <v>11</v>
      </c>
    </row>
    <row r="317" spans="1:10" s="272" customFormat="1" x14ac:dyDescent="0.4">
      <c r="A317" s="140"/>
      <c r="B317" s="142"/>
      <c r="C317" s="167" t="s">
        <v>11</v>
      </c>
      <c r="D317" s="278" t="s">
        <v>11</v>
      </c>
      <c r="E317" s="311" t="s">
        <v>1309</v>
      </c>
      <c r="F317" s="151">
        <v>19000</v>
      </c>
      <c r="G317" s="135" t="s">
        <v>11</v>
      </c>
      <c r="H317" s="135" t="s">
        <v>11</v>
      </c>
      <c r="I317" s="135" t="s">
        <v>11</v>
      </c>
    </row>
    <row r="318" spans="1:10" s="272" customFormat="1" x14ac:dyDescent="0.4">
      <c r="A318" s="140"/>
      <c r="B318" s="142">
        <v>243276</v>
      </c>
      <c r="C318" s="167" t="s">
        <v>11</v>
      </c>
      <c r="D318" s="278" t="s">
        <v>11</v>
      </c>
      <c r="E318" s="311" t="s">
        <v>1783</v>
      </c>
      <c r="F318" s="151">
        <v>26000</v>
      </c>
      <c r="G318" s="134">
        <v>243290</v>
      </c>
      <c r="H318" s="135"/>
      <c r="I318" s="135" t="s">
        <v>11</v>
      </c>
    </row>
    <row r="319" spans="1:10" s="272" customFormat="1" x14ac:dyDescent="0.4">
      <c r="A319" s="140"/>
      <c r="B319" s="142">
        <v>243300</v>
      </c>
      <c r="C319" s="167" t="s">
        <v>11</v>
      </c>
      <c r="D319" s="278" t="s">
        <v>11</v>
      </c>
      <c r="E319" s="311" t="s">
        <v>2191</v>
      </c>
      <c r="F319" s="151">
        <v>54000</v>
      </c>
      <c r="G319" s="134">
        <v>243306</v>
      </c>
      <c r="H319" s="135">
        <v>48846264</v>
      </c>
      <c r="I319" s="135" t="s">
        <v>11</v>
      </c>
    </row>
    <row r="320" spans="1:10" s="272" customFormat="1" x14ac:dyDescent="0.4">
      <c r="A320" s="140"/>
      <c r="B320" s="142">
        <v>243304</v>
      </c>
      <c r="C320" s="167" t="s">
        <v>11</v>
      </c>
      <c r="D320" s="278" t="s">
        <v>11</v>
      </c>
      <c r="E320" s="311" t="s">
        <v>2224</v>
      </c>
      <c r="F320" s="151">
        <v>28000</v>
      </c>
      <c r="G320" s="135" t="s">
        <v>11</v>
      </c>
      <c r="H320" s="135" t="s">
        <v>11</v>
      </c>
      <c r="I320" s="135" t="s">
        <v>11</v>
      </c>
    </row>
    <row r="321" spans="1:10" s="272" customFormat="1" x14ac:dyDescent="0.4">
      <c r="A321" s="140"/>
      <c r="B321" s="142">
        <v>243312</v>
      </c>
      <c r="C321" s="167" t="s">
        <v>11</v>
      </c>
      <c r="D321" s="278" t="s">
        <v>11</v>
      </c>
      <c r="E321" s="311" t="s">
        <v>2306</v>
      </c>
      <c r="F321" s="151">
        <v>4000</v>
      </c>
      <c r="G321" s="134">
        <v>243335</v>
      </c>
      <c r="H321" s="135">
        <v>49392756</v>
      </c>
      <c r="I321" s="135" t="s">
        <v>11</v>
      </c>
    </row>
    <row r="322" spans="1:10" s="272" customFormat="1" x14ac:dyDescent="0.4">
      <c r="A322" s="140"/>
      <c r="B322" s="142"/>
      <c r="C322" s="167" t="s">
        <v>11</v>
      </c>
      <c r="D322" s="278" t="s">
        <v>11</v>
      </c>
      <c r="E322" s="311" t="s">
        <v>2342</v>
      </c>
      <c r="F322" s="151">
        <v>19000</v>
      </c>
      <c r="G322" s="135" t="s">
        <v>11</v>
      </c>
      <c r="H322" s="135" t="s">
        <v>11</v>
      </c>
      <c r="I322" s="135" t="s">
        <v>11</v>
      </c>
    </row>
    <row r="323" spans="1:10" s="272" customFormat="1" x14ac:dyDescent="0.4">
      <c r="A323" s="140"/>
      <c r="B323" s="142"/>
      <c r="C323" s="167" t="s">
        <v>11</v>
      </c>
      <c r="D323" s="278" t="s">
        <v>11</v>
      </c>
      <c r="E323" s="311" t="s">
        <v>2344</v>
      </c>
      <c r="F323" s="151">
        <v>9000</v>
      </c>
      <c r="G323" s="135" t="s">
        <v>11</v>
      </c>
      <c r="H323" s="135" t="s">
        <v>11</v>
      </c>
      <c r="I323" s="135" t="s">
        <v>11</v>
      </c>
    </row>
    <row r="324" spans="1:10" s="272" customFormat="1" x14ac:dyDescent="0.4">
      <c r="A324" s="140"/>
      <c r="B324" s="142"/>
      <c r="C324" s="167" t="s">
        <v>11</v>
      </c>
      <c r="D324" s="278" t="s">
        <v>11</v>
      </c>
      <c r="E324" s="311" t="s">
        <v>2350</v>
      </c>
      <c r="F324" s="151">
        <v>22740</v>
      </c>
      <c r="G324" s="135" t="s">
        <v>11</v>
      </c>
      <c r="H324" s="135" t="s">
        <v>11</v>
      </c>
      <c r="I324" s="135" t="s">
        <v>11</v>
      </c>
    </row>
    <row r="325" spans="1:10" s="272" customFormat="1" x14ac:dyDescent="0.4">
      <c r="A325" s="140"/>
      <c r="B325" s="142">
        <v>243367</v>
      </c>
      <c r="C325" s="167" t="s">
        <v>11</v>
      </c>
      <c r="D325" s="278" t="s">
        <v>11</v>
      </c>
      <c r="E325" s="311" t="s">
        <v>2888</v>
      </c>
      <c r="F325" s="151">
        <v>150000</v>
      </c>
      <c r="G325" s="134">
        <v>243370</v>
      </c>
      <c r="H325" s="135"/>
      <c r="I325" s="135" t="s">
        <v>11</v>
      </c>
    </row>
    <row r="326" spans="1:10" s="272" customFormat="1" x14ac:dyDescent="0.4">
      <c r="A326" s="140"/>
      <c r="B326" s="142"/>
      <c r="C326" s="167" t="s">
        <v>11</v>
      </c>
      <c r="D326" s="278" t="s">
        <v>11</v>
      </c>
      <c r="E326" s="311" t="s">
        <v>2902</v>
      </c>
      <c r="F326" s="151">
        <v>3200</v>
      </c>
      <c r="G326" s="135" t="s">
        <v>11</v>
      </c>
      <c r="H326" s="135" t="s">
        <v>11</v>
      </c>
      <c r="I326" s="135" t="s">
        <v>11</v>
      </c>
    </row>
    <row r="327" spans="1:10" s="272" customFormat="1" x14ac:dyDescent="0.4">
      <c r="A327" s="140"/>
      <c r="B327" s="142"/>
      <c r="C327" s="167" t="s">
        <v>11</v>
      </c>
      <c r="D327" s="278" t="s">
        <v>11</v>
      </c>
      <c r="E327" s="311" t="s">
        <v>2892</v>
      </c>
      <c r="F327" s="151">
        <v>17000</v>
      </c>
      <c r="G327" s="135" t="s">
        <v>11</v>
      </c>
      <c r="H327" s="135" t="s">
        <v>11</v>
      </c>
      <c r="I327" s="135" t="s">
        <v>11</v>
      </c>
    </row>
    <row r="328" spans="1:10" s="272" customFormat="1" x14ac:dyDescent="0.4">
      <c r="A328" s="140"/>
      <c r="B328" s="142"/>
      <c r="C328" s="167" t="s">
        <v>11</v>
      </c>
      <c r="D328" s="278" t="s">
        <v>11</v>
      </c>
      <c r="E328" s="311" t="s">
        <v>2929</v>
      </c>
      <c r="F328" s="151">
        <v>7500</v>
      </c>
      <c r="G328" s="135" t="s">
        <v>11</v>
      </c>
      <c r="H328" s="135" t="s">
        <v>11</v>
      </c>
      <c r="I328" s="135" t="s">
        <v>11</v>
      </c>
    </row>
    <row r="329" spans="1:10" s="272" customFormat="1" x14ac:dyDescent="0.4">
      <c r="A329" s="140"/>
      <c r="B329" s="142"/>
      <c r="C329" s="167" t="s">
        <v>11</v>
      </c>
      <c r="D329" s="278" t="s">
        <v>11</v>
      </c>
      <c r="E329" s="140"/>
      <c r="F329" s="152"/>
      <c r="G329" s="178"/>
      <c r="H329" s="291"/>
      <c r="I329" s="140"/>
    </row>
    <row r="330" spans="1:10" s="272" customFormat="1" x14ac:dyDescent="0.4">
      <c r="A330" s="140"/>
      <c r="B330" s="142"/>
      <c r="C330" s="167" t="s">
        <v>11</v>
      </c>
      <c r="D330" s="278" t="s">
        <v>11</v>
      </c>
      <c r="E330" s="140"/>
      <c r="F330" s="152"/>
      <c r="G330" s="178"/>
      <c r="H330" s="291"/>
      <c r="I330" s="140"/>
    </row>
    <row r="331" spans="1:10" s="272" customFormat="1" x14ac:dyDescent="0.4">
      <c r="A331" s="140"/>
      <c r="B331" s="142"/>
      <c r="C331" s="167"/>
      <c r="D331" s="278"/>
      <c r="E331" s="140"/>
      <c r="F331" s="152"/>
      <c r="G331" s="178"/>
      <c r="H331" s="291"/>
      <c r="I331" s="140"/>
    </row>
    <row r="332" spans="1:10" s="272" customFormat="1" x14ac:dyDescent="0.4">
      <c r="A332" s="140"/>
      <c r="B332" s="142"/>
      <c r="C332" s="140"/>
      <c r="D332" s="188"/>
      <c r="E332" s="140"/>
      <c r="F332" s="152"/>
      <c r="G332" s="291"/>
      <c r="H332" s="291"/>
      <c r="I332" s="140"/>
    </row>
    <row r="333" spans="1:10" s="133" customFormat="1" x14ac:dyDescent="0.4">
      <c r="A333" s="273">
        <v>18</v>
      </c>
      <c r="B333" s="274">
        <v>243115</v>
      </c>
      <c r="C333" s="273" t="s">
        <v>339</v>
      </c>
      <c r="D333" s="328" t="s">
        <v>11</v>
      </c>
      <c r="E333" s="135" t="s">
        <v>263</v>
      </c>
      <c r="F333" s="153">
        <v>36000</v>
      </c>
      <c r="G333" s="134">
        <v>243209</v>
      </c>
      <c r="H333" s="135">
        <v>52410637</v>
      </c>
      <c r="I333" s="135" t="s">
        <v>487</v>
      </c>
      <c r="J333" s="319">
        <f>F333+F334+F335+F336+F337+F338+F339+F340+F341+F342+F343+F344+F345+F346</f>
        <v>1178930</v>
      </c>
    </row>
    <row r="334" spans="1:10" s="293" customFormat="1" x14ac:dyDescent="0.4">
      <c r="A334" s="137"/>
      <c r="B334" s="273"/>
      <c r="C334" s="137" t="s">
        <v>11</v>
      </c>
      <c r="D334" s="328" t="s">
        <v>11</v>
      </c>
      <c r="E334" s="135" t="s">
        <v>268</v>
      </c>
      <c r="F334" s="153">
        <v>15000</v>
      </c>
      <c r="G334" s="135" t="s">
        <v>11</v>
      </c>
      <c r="H334" s="135" t="s">
        <v>11</v>
      </c>
      <c r="I334" s="135" t="s">
        <v>11</v>
      </c>
    </row>
    <row r="335" spans="1:10" s="133" customFormat="1" x14ac:dyDescent="0.4">
      <c r="A335" s="273"/>
      <c r="B335" s="274">
        <v>243119</v>
      </c>
      <c r="C335" s="137" t="s">
        <v>11</v>
      </c>
      <c r="D335" s="328" t="s">
        <v>11</v>
      </c>
      <c r="E335" s="135" t="s">
        <v>269</v>
      </c>
      <c r="F335" s="153">
        <v>31000</v>
      </c>
      <c r="G335" s="135" t="s">
        <v>11</v>
      </c>
      <c r="H335" s="135" t="s">
        <v>11</v>
      </c>
      <c r="I335" s="135" t="s">
        <v>11</v>
      </c>
    </row>
    <row r="336" spans="1:10" s="133" customFormat="1" x14ac:dyDescent="0.4">
      <c r="A336" s="273"/>
      <c r="B336" s="274">
        <v>243159</v>
      </c>
      <c r="C336" s="137" t="s">
        <v>11</v>
      </c>
      <c r="D336" s="328" t="s">
        <v>11</v>
      </c>
      <c r="E336" s="135" t="s">
        <v>338</v>
      </c>
      <c r="F336" s="153">
        <v>11280</v>
      </c>
      <c r="G336" s="135" t="s">
        <v>11</v>
      </c>
      <c r="H336" s="135" t="s">
        <v>11</v>
      </c>
      <c r="I336" s="135" t="s">
        <v>11</v>
      </c>
    </row>
    <row r="337" spans="1:9" s="133" customFormat="1" x14ac:dyDescent="0.4">
      <c r="A337" s="273"/>
      <c r="B337" s="274"/>
      <c r="C337" s="137" t="s">
        <v>11</v>
      </c>
      <c r="D337" s="328" t="s">
        <v>11</v>
      </c>
      <c r="E337" s="135" t="s">
        <v>384</v>
      </c>
      <c r="F337" s="153">
        <v>11000</v>
      </c>
      <c r="G337" s="135" t="s">
        <v>11</v>
      </c>
      <c r="H337" s="135" t="s">
        <v>11</v>
      </c>
      <c r="I337" s="135" t="s">
        <v>11</v>
      </c>
    </row>
    <row r="338" spans="1:9" s="133" customFormat="1" x14ac:dyDescent="0.4">
      <c r="A338" s="273"/>
      <c r="B338" s="274"/>
      <c r="C338" s="137" t="s">
        <v>11</v>
      </c>
      <c r="D338" s="328" t="s">
        <v>11</v>
      </c>
      <c r="E338" s="135" t="s">
        <v>385</v>
      </c>
      <c r="F338" s="153">
        <v>11000</v>
      </c>
      <c r="G338" s="135" t="s">
        <v>11</v>
      </c>
      <c r="H338" s="135" t="s">
        <v>11</v>
      </c>
      <c r="I338" s="135" t="s">
        <v>11</v>
      </c>
    </row>
    <row r="339" spans="1:9" s="133" customFormat="1" x14ac:dyDescent="0.4">
      <c r="A339" s="273"/>
      <c r="B339" s="274"/>
      <c r="C339" s="137" t="s">
        <v>11</v>
      </c>
      <c r="D339" s="328" t="s">
        <v>11</v>
      </c>
      <c r="E339" s="135" t="s">
        <v>386</v>
      </c>
      <c r="F339" s="153">
        <v>11000</v>
      </c>
      <c r="G339" s="135" t="s">
        <v>11</v>
      </c>
      <c r="H339" s="135" t="s">
        <v>11</v>
      </c>
      <c r="I339" s="135" t="s">
        <v>11</v>
      </c>
    </row>
    <row r="340" spans="1:9" s="133" customFormat="1" x14ac:dyDescent="0.4">
      <c r="A340" s="273"/>
      <c r="B340" s="274">
        <v>243171</v>
      </c>
      <c r="C340" s="137" t="s">
        <v>11</v>
      </c>
      <c r="D340" s="328" t="s">
        <v>11</v>
      </c>
      <c r="E340" s="135" t="s">
        <v>387</v>
      </c>
      <c r="F340" s="153">
        <v>6000</v>
      </c>
      <c r="G340" s="135" t="s">
        <v>11</v>
      </c>
      <c r="H340" s="135" t="s">
        <v>11</v>
      </c>
      <c r="I340" s="135" t="s">
        <v>11</v>
      </c>
    </row>
    <row r="341" spans="1:9" s="128" customFormat="1" x14ac:dyDescent="0.4">
      <c r="A341" s="167"/>
      <c r="B341" s="277"/>
      <c r="C341" s="167" t="s">
        <v>11</v>
      </c>
      <c r="D341" s="278" t="s">
        <v>11</v>
      </c>
      <c r="E341" s="135" t="s">
        <v>585</v>
      </c>
      <c r="F341" s="153">
        <v>36000</v>
      </c>
      <c r="G341" s="135" t="s">
        <v>11</v>
      </c>
      <c r="H341" s="135" t="s">
        <v>11</v>
      </c>
      <c r="I341" s="135" t="s">
        <v>11</v>
      </c>
    </row>
    <row r="342" spans="1:9" s="128" customFormat="1" x14ac:dyDescent="0.4">
      <c r="A342" s="167"/>
      <c r="B342" s="277">
        <v>243188</v>
      </c>
      <c r="C342" s="167" t="s">
        <v>11</v>
      </c>
      <c r="D342" s="278" t="s">
        <v>11</v>
      </c>
      <c r="E342" s="311" t="s">
        <v>663</v>
      </c>
      <c r="F342" s="151">
        <v>30000</v>
      </c>
      <c r="G342" s="134">
        <v>243305</v>
      </c>
      <c r="H342" s="135">
        <v>48846256</v>
      </c>
      <c r="I342" s="135" t="s">
        <v>11</v>
      </c>
    </row>
    <row r="343" spans="1:9" s="128" customFormat="1" x14ac:dyDescent="0.4">
      <c r="A343" s="167"/>
      <c r="B343" s="277">
        <v>243193</v>
      </c>
      <c r="C343" s="167" t="s">
        <v>11</v>
      </c>
      <c r="D343" s="278" t="s">
        <v>11</v>
      </c>
      <c r="E343" s="311" t="s">
        <v>690</v>
      </c>
      <c r="F343" s="151">
        <v>72000</v>
      </c>
      <c r="G343" s="135" t="s">
        <v>11</v>
      </c>
      <c r="H343" s="135" t="s">
        <v>11</v>
      </c>
      <c r="I343" s="135" t="s">
        <v>11</v>
      </c>
    </row>
    <row r="344" spans="1:9" s="128" customFormat="1" x14ac:dyDescent="0.4">
      <c r="A344" s="167"/>
      <c r="B344" s="277">
        <v>243250</v>
      </c>
      <c r="C344" s="167" t="s">
        <v>11</v>
      </c>
      <c r="D344" s="278" t="s">
        <v>11</v>
      </c>
      <c r="E344" s="311" t="s">
        <v>1313</v>
      </c>
      <c r="F344" s="151">
        <v>4250</v>
      </c>
      <c r="G344" s="135" t="s">
        <v>11</v>
      </c>
      <c r="H344" s="135" t="s">
        <v>11</v>
      </c>
      <c r="I344" s="635" t="s">
        <v>1314</v>
      </c>
    </row>
    <row r="345" spans="1:9" s="128" customFormat="1" x14ac:dyDescent="0.4">
      <c r="A345" s="167"/>
      <c r="B345" s="277">
        <v>243304</v>
      </c>
      <c r="C345" s="167" t="s">
        <v>11</v>
      </c>
      <c r="D345" s="278" t="s">
        <v>11</v>
      </c>
      <c r="E345" s="311" t="s">
        <v>2228</v>
      </c>
      <c r="F345" s="151">
        <v>77400</v>
      </c>
      <c r="G345" s="135" t="s">
        <v>11</v>
      </c>
      <c r="H345" s="135" t="s">
        <v>11</v>
      </c>
      <c r="I345" s="135" t="s">
        <v>11</v>
      </c>
    </row>
    <row r="346" spans="1:9" s="128" customFormat="1" x14ac:dyDescent="0.4">
      <c r="A346" s="167"/>
      <c r="B346" s="277">
        <v>243262</v>
      </c>
      <c r="C346" s="167" t="s">
        <v>11</v>
      </c>
      <c r="D346" s="278" t="s">
        <v>11</v>
      </c>
      <c r="E346" s="144" t="s">
        <v>2228</v>
      </c>
      <c r="F346" s="145">
        <v>827000</v>
      </c>
      <c r="G346" s="146">
        <v>243298</v>
      </c>
      <c r="H346" s="144">
        <v>23779047</v>
      </c>
      <c r="I346" s="144" t="s">
        <v>487</v>
      </c>
    </row>
    <row r="347" spans="1:9" s="128" customFormat="1" x14ac:dyDescent="0.4">
      <c r="A347" s="167"/>
      <c r="B347" s="277"/>
      <c r="C347" s="167" t="s">
        <v>11</v>
      </c>
      <c r="D347" s="278" t="s">
        <v>11</v>
      </c>
      <c r="E347" s="140" t="s">
        <v>665</v>
      </c>
      <c r="F347" s="163">
        <v>12600</v>
      </c>
      <c r="G347" s="290"/>
      <c r="H347" s="290"/>
      <c r="I347" s="167"/>
    </row>
    <row r="348" spans="1:9" s="128" customFormat="1" x14ac:dyDescent="0.4">
      <c r="A348" s="167"/>
      <c r="B348" s="277">
        <v>243209</v>
      </c>
      <c r="C348" s="167" t="s">
        <v>11</v>
      </c>
      <c r="D348" s="278" t="s">
        <v>11</v>
      </c>
      <c r="E348" s="140" t="s">
        <v>841</v>
      </c>
      <c r="F348" s="163">
        <v>10027.969999999999</v>
      </c>
      <c r="G348" s="290"/>
      <c r="H348" s="290"/>
      <c r="I348" s="167"/>
    </row>
    <row r="349" spans="1:9" s="128" customFormat="1" x14ac:dyDescent="0.4">
      <c r="A349" s="167"/>
      <c r="B349" s="277"/>
      <c r="C349" s="167" t="s">
        <v>11</v>
      </c>
      <c r="D349" s="278" t="s">
        <v>11</v>
      </c>
      <c r="E349" s="140" t="s">
        <v>1733</v>
      </c>
      <c r="F349" s="163">
        <v>3964.35</v>
      </c>
      <c r="G349" s="290"/>
      <c r="H349" s="290"/>
      <c r="I349" s="194"/>
    </row>
    <row r="350" spans="1:9" s="128" customFormat="1" x14ac:dyDescent="0.4">
      <c r="A350" s="167"/>
      <c r="B350" s="277">
        <v>243312</v>
      </c>
      <c r="C350" s="167" t="s">
        <v>11</v>
      </c>
      <c r="D350" s="278" t="s">
        <v>11</v>
      </c>
      <c r="E350" s="140" t="s">
        <v>2320</v>
      </c>
      <c r="F350" s="163">
        <v>61000</v>
      </c>
      <c r="G350" s="290"/>
      <c r="H350" s="290"/>
      <c r="I350" s="194" t="s">
        <v>2321</v>
      </c>
    </row>
    <row r="351" spans="1:9" s="128" customFormat="1" x14ac:dyDescent="0.4">
      <c r="A351" s="167"/>
      <c r="B351" s="277"/>
      <c r="C351" s="167" t="s">
        <v>11</v>
      </c>
      <c r="D351" s="278" t="s">
        <v>11</v>
      </c>
      <c r="E351" s="140" t="s">
        <v>3008</v>
      </c>
      <c r="F351" s="163">
        <v>30000</v>
      </c>
      <c r="G351" s="290"/>
      <c r="H351" s="290"/>
      <c r="I351" s="194" t="s">
        <v>3009</v>
      </c>
    </row>
    <row r="352" spans="1:9" s="128" customFormat="1" x14ac:dyDescent="0.4">
      <c r="A352" s="167"/>
      <c r="B352" s="277"/>
      <c r="C352" s="167" t="s">
        <v>11</v>
      </c>
      <c r="D352" s="278" t="s">
        <v>11</v>
      </c>
      <c r="E352" s="140"/>
      <c r="F352" s="163"/>
      <c r="G352" s="290"/>
      <c r="H352" s="290"/>
      <c r="I352" s="194"/>
    </row>
    <row r="353" spans="1:10" s="128" customFormat="1" x14ac:dyDescent="0.4">
      <c r="A353" s="167"/>
      <c r="B353" s="277"/>
      <c r="C353" s="167"/>
      <c r="D353" s="278"/>
      <c r="E353" s="167"/>
      <c r="F353" s="163"/>
      <c r="G353" s="290"/>
      <c r="H353" s="290"/>
      <c r="I353" s="167"/>
    </row>
    <row r="354" spans="1:10" s="128" customFormat="1" x14ac:dyDescent="0.4">
      <c r="A354" s="140">
        <v>19</v>
      </c>
      <c r="B354" s="142">
        <v>243180</v>
      </c>
      <c r="C354" s="140" t="s">
        <v>578</v>
      </c>
      <c r="D354" s="188" t="s">
        <v>11</v>
      </c>
      <c r="E354" s="135">
        <v>538370</v>
      </c>
      <c r="F354" s="153">
        <v>39000</v>
      </c>
      <c r="G354" s="154">
        <v>243192</v>
      </c>
      <c r="H354" s="135">
        <v>52410541</v>
      </c>
      <c r="I354" s="134" t="s">
        <v>487</v>
      </c>
      <c r="J354" s="299">
        <f>F354+F355+F356+F357</f>
        <v>104150</v>
      </c>
    </row>
    <row r="355" spans="1:10" s="128" customFormat="1" x14ac:dyDescent="0.4">
      <c r="A355" s="167"/>
      <c r="B355" s="277"/>
      <c r="C355" s="167" t="s">
        <v>11</v>
      </c>
      <c r="D355" s="278" t="s">
        <v>11</v>
      </c>
      <c r="E355" s="135">
        <v>538375</v>
      </c>
      <c r="F355" s="153">
        <v>4400</v>
      </c>
      <c r="G355" s="135" t="s">
        <v>11</v>
      </c>
      <c r="H355" s="135" t="s">
        <v>11</v>
      </c>
      <c r="I355" s="135" t="s">
        <v>11</v>
      </c>
    </row>
    <row r="356" spans="1:10" s="272" customFormat="1" x14ac:dyDescent="0.4">
      <c r="A356" s="140"/>
      <c r="B356" s="142"/>
      <c r="C356" s="140" t="s">
        <v>11</v>
      </c>
      <c r="D356" s="188" t="s">
        <v>11</v>
      </c>
      <c r="E356" s="135">
        <v>538425</v>
      </c>
      <c r="F356" s="153">
        <v>21750</v>
      </c>
      <c r="G356" s="134">
        <v>243231</v>
      </c>
      <c r="H356" s="135">
        <v>53044993</v>
      </c>
      <c r="I356" s="135" t="s">
        <v>11</v>
      </c>
    </row>
    <row r="357" spans="1:10" s="272" customFormat="1" x14ac:dyDescent="0.4">
      <c r="A357" s="140"/>
      <c r="B357" s="142">
        <v>243315</v>
      </c>
      <c r="C357" s="140" t="s">
        <v>11</v>
      </c>
      <c r="D357" s="188" t="s">
        <v>11</v>
      </c>
      <c r="E357" s="135">
        <v>535844</v>
      </c>
      <c r="F357" s="153">
        <v>39000</v>
      </c>
      <c r="G357" s="134">
        <v>243315</v>
      </c>
      <c r="H357" s="135">
        <v>48846309</v>
      </c>
      <c r="I357" s="135" t="s">
        <v>11</v>
      </c>
    </row>
    <row r="358" spans="1:10" s="272" customFormat="1" x14ac:dyDescent="0.4">
      <c r="A358" s="140"/>
      <c r="B358" s="142">
        <v>243367</v>
      </c>
      <c r="C358" s="140" t="s">
        <v>11</v>
      </c>
      <c r="D358" s="188" t="s">
        <v>11</v>
      </c>
      <c r="E358" s="137">
        <v>538643</v>
      </c>
      <c r="F358" s="139">
        <v>15000</v>
      </c>
      <c r="G358" s="136"/>
      <c r="H358" s="137"/>
      <c r="I358" s="137"/>
    </row>
    <row r="359" spans="1:10" s="272" customFormat="1" x14ac:dyDescent="0.4">
      <c r="A359" s="140"/>
      <c r="B359" s="142"/>
      <c r="C359" s="140" t="s">
        <v>11</v>
      </c>
      <c r="D359" s="188" t="s">
        <v>11</v>
      </c>
      <c r="E359" s="137"/>
      <c r="F359" s="139"/>
      <c r="G359" s="136"/>
      <c r="H359" s="137"/>
      <c r="I359" s="137"/>
    </row>
    <row r="360" spans="1:10" s="272" customFormat="1" x14ac:dyDescent="0.4">
      <c r="A360" s="140"/>
      <c r="B360" s="142"/>
      <c r="C360" s="140"/>
      <c r="D360" s="188"/>
      <c r="E360" s="137"/>
      <c r="F360" s="139"/>
      <c r="G360" s="136"/>
      <c r="H360" s="137"/>
      <c r="I360" s="137"/>
    </row>
    <row r="361" spans="1:10" s="128" customFormat="1" x14ac:dyDescent="0.4">
      <c r="A361" s="167"/>
      <c r="B361" s="277"/>
      <c r="C361" s="167"/>
      <c r="D361" s="278"/>
      <c r="E361" s="167"/>
      <c r="F361" s="163"/>
      <c r="G361" s="290"/>
      <c r="H361" s="290"/>
      <c r="I361" s="167"/>
    </row>
    <row r="362" spans="1:10" s="133" customFormat="1" x14ac:dyDescent="0.4">
      <c r="A362" s="273">
        <v>20</v>
      </c>
      <c r="B362" s="274">
        <v>243111</v>
      </c>
      <c r="C362" s="273" t="s">
        <v>143</v>
      </c>
      <c r="D362" s="320" t="s">
        <v>11</v>
      </c>
      <c r="E362" s="135" t="s">
        <v>389</v>
      </c>
      <c r="F362" s="153">
        <v>5600</v>
      </c>
      <c r="G362" s="154">
        <v>243217</v>
      </c>
      <c r="H362" s="135">
        <v>53044916</v>
      </c>
      <c r="I362" s="135" t="s">
        <v>487</v>
      </c>
      <c r="J362" s="319">
        <f>F362+F363</f>
        <v>11200</v>
      </c>
    </row>
    <row r="363" spans="1:10" s="133" customFormat="1" x14ac:dyDescent="0.4">
      <c r="A363" s="273"/>
      <c r="B363" s="273" t="s">
        <v>11</v>
      </c>
      <c r="C363" s="273" t="s">
        <v>11</v>
      </c>
      <c r="D363" s="320" t="s">
        <v>11</v>
      </c>
      <c r="E363" s="135" t="s">
        <v>262</v>
      </c>
      <c r="F363" s="153">
        <v>5600</v>
      </c>
      <c r="G363" s="135" t="s">
        <v>11</v>
      </c>
      <c r="H363" s="135" t="s">
        <v>11</v>
      </c>
      <c r="I363" s="135" t="s">
        <v>11</v>
      </c>
    </row>
    <row r="364" spans="1:10" s="133" customFormat="1" x14ac:dyDescent="0.4">
      <c r="A364" s="273"/>
      <c r="B364" s="273"/>
      <c r="C364" s="273"/>
      <c r="D364" s="320"/>
      <c r="E364" s="137"/>
      <c r="F364" s="139"/>
      <c r="G364" s="150"/>
      <c r="H364" s="150"/>
      <c r="I364" s="137"/>
    </row>
    <row r="365" spans="1:10" s="133" customFormat="1" x14ac:dyDescent="0.4">
      <c r="A365" s="273">
        <v>21</v>
      </c>
      <c r="B365" s="274">
        <v>242608</v>
      </c>
      <c r="C365" s="273" t="s">
        <v>57</v>
      </c>
      <c r="D365" s="320" t="s">
        <v>11</v>
      </c>
      <c r="E365" s="135" t="s">
        <v>163</v>
      </c>
      <c r="F365" s="153">
        <v>7500</v>
      </c>
      <c r="G365" s="154">
        <v>243313</v>
      </c>
      <c r="H365" s="155">
        <v>48846298</v>
      </c>
      <c r="I365" s="135" t="s">
        <v>487</v>
      </c>
      <c r="J365" s="319">
        <f>F365+F366+F367+F368+F369+F370+F371</f>
        <v>118850</v>
      </c>
    </row>
    <row r="366" spans="1:10" s="133" customFormat="1" x14ac:dyDescent="0.4">
      <c r="A366" s="273"/>
      <c r="B366" s="274">
        <v>242698</v>
      </c>
      <c r="C366" s="273" t="s">
        <v>11</v>
      </c>
      <c r="D366" s="320" t="s">
        <v>11</v>
      </c>
      <c r="E366" s="135" t="s">
        <v>58</v>
      </c>
      <c r="F366" s="153">
        <v>15000</v>
      </c>
      <c r="G366" s="135" t="s">
        <v>11</v>
      </c>
      <c r="H366" s="135" t="s">
        <v>11</v>
      </c>
      <c r="I366" s="135" t="s">
        <v>11</v>
      </c>
    </row>
    <row r="367" spans="1:10" s="133" customFormat="1" x14ac:dyDescent="0.4">
      <c r="A367" s="273"/>
      <c r="B367" s="273" t="s">
        <v>11</v>
      </c>
      <c r="C367" s="273" t="s">
        <v>11</v>
      </c>
      <c r="D367" s="320" t="s">
        <v>11</v>
      </c>
      <c r="E367" s="135" t="s">
        <v>59</v>
      </c>
      <c r="F367" s="153">
        <v>15000</v>
      </c>
      <c r="G367" s="135" t="s">
        <v>11</v>
      </c>
      <c r="H367" s="135" t="s">
        <v>11</v>
      </c>
      <c r="I367" s="135" t="s">
        <v>11</v>
      </c>
    </row>
    <row r="368" spans="1:10" s="133" customFormat="1" x14ac:dyDescent="0.4">
      <c r="A368" s="273"/>
      <c r="B368" s="274">
        <v>242958</v>
      </c>
      <c r="C368" s="273" t="s">
        <v>11</v>
      </c>
      <c r="D368" s="320" t="s">
        <v>11</v>
      </c>
      <c r="E368" s="135" t="s">
        <v>144</v>
      </c>
      <c r="F368" s="153">
        <v>19800</v>
      </c>
      <c r="G368" s="135" t="s">
        <v>11</v>
      </c>
      <c r="H368" s="135" t="s">
        <v>11</v>
      </c>
      <c r="I368" s="135" t="s">
        <v>11</v>
      </c>
    </row>
    <row r="369" spans="1:10" s="133" customFormat="1" x14ac:dyDescent="0.4">
      <c r="A369" s="273"/>
      <c r="B369" s="274"/>
      <c r="C369" s="273" t="s">
        <v>11</v>
      </c>
      <c r="D369" s="320" t="s">
        <v>11</v>
      </c>
      <c r="E369" s="135" t="s">
        <v>178</v>
      </c>
      <c r="F369" s="153">
        <v>17500</v>
      </c>
      <c r="G369" s="135" t="s">
        <v>11</v>
      </c>
      <c r="H369" s="135" t="s">
        <v>11</v>
      </c>
      <c r="I369" s="135" t="s">
        <v>11</v>
      </c>
    </row>
    <row r="370" spans="1:10" s="133" customFormat="1" x14ac:dyDescent="0.4">
      <c r="A370" s="273"/>
      <c r="B370" s="274"/>
      <c r="C370" s="273" t="s">
        <v>11</v>
      </c>
      <c r="D370" s="320" t="s">
        <v>11</v>
      </c>
      <c r="E370" s="135" t="s">
        <v>272</v>
      </c>
      <c r="F370" s="153">
        <v>34800</v>
      </c>
      <c r="G370" s="135" t="s">
        <v>11</v>
      </c>
      <c r="H370" s="135" t="s">
        <v>11</v>
      </c>
      <c r="I370" s="135" t="s">
        <v>11</v>
      </c>
    </row>
    <row r="371" spans="1:10" s="133" customFormat="1" x14ac:dyDescent="0.4">
      <c r="A371" s="273"/>
      <c r="B371" s="274"/>
      <c r="C371" s="273" t="s">
        <v>11</v>
      </c>
      <c r="D371" s="320" t="s">
        <v>11</v>
      </c>
      <c r="E371" s="135" t="s">
        <v>2460</v>
      </c>
      <c r="F371" s="153">
        <v>9250</v>
      </c>
      <c r="G371" s="135" t="s">
        <v>11</v>
      </c>
      <c r="H371" s="135" t="s">
        <v>11</v>
      </c>
      <c r="I371" s="135" t="s">
        <v>11</v>
      </c>
    </row>
    <row r="372" spans="1:10" s="133" customFormat="1" x14ac:dyDescent="0.4">
      <c r="A372" s="273"/>
      <c r="B372" s="274">
        <v>243312</v>
      </c>
      <c r="C372" s="273" t="s">
        <v>11</v>
      </c>
      <c r="D372" s="320" t="s">
        <v>11</v>
      </c>
      <c r="E372" s="273" t="s">
        <v>2305</v>
      </c>
      <c r="F372" s="283">
        <v>20000</v>
      </c>
      <c r="G372" s="284"/>
      <c r="H372" s="284"/>
      <c r="I372" s="273"/>
    </row>
    <row r="373" spans="1:10" s="133" customFormat="1" x14ac:dyDescent="0.4">
      <c r="A373" s="273"/>
      <c r="B373" s="274"/>
      <c r="C373" s="273" t="s">
        <v>11</v>
      </c>
      <c r="D373" s="320" t="s">
        <v>11</v>
      </c>
      <c r="E373" s="273" t="s">
        <v>2324</v>
      </c>
      <c r="F373" s="283">
        <v>19800</v>
      </c>
      <c r="G373" s="284"/>
      <c r="H373" s="284"/>
      <c r="I373" s="273"/>
    </row>
    <row r="374" spans="1:10" s="133" customFormat="1" x14ac:dyDescent="0.4">
      <c r="A374" s="273"/>
      <c r="B374" s="274">
        <v>243367</v>
      </c>
      <c r="C374" s="273" t="s">
        <v>11</v>
      </c>
      <c r="D374" s="320" t="s">
        <v>11</v>
      </c>
      <c r="E374" s="509" t="s">
        <v>66</v>
      </c>
      <c r="F374" s="508">
        <v>13200</v>
      </c>
      <c r="G374" s="791"/>
      <c r="H374" s="791"/>
      <c r="I374" s="509" t="s">
        <v>221</v>
      </c>
    </row>
    <row r="375" spans="1:10" s="133" customFormat="1" x14ac:dyDescent="0.4">
      <c r="A375" s="273"/>
      <c r="B375" s="274"/>
      <c r="C375" s="273" t="s">
        <v>11</v>
      </c>
      <c r="D375" s="320" t="s">
        <v>11</v>
      </c>
      <c r="E375" s="273"/>
      <c r="F375" s="283"/>
      <c r="G375" s="284"/>
      <c r="H375" s="284"/>
      <c r="I375" s="273"/>
    </row>
    <row r="376" spans="1:10" s="133" customFormat="1" x14ac:dyDescent="0.4">
      <c r="A376" s="273"/>
      <c r="B376" s="274"/>
      <c r="C376" s="273" t="s">
        <v>11</v>
      </c>
      <c r="D376" s="320" t="s">
        <v>11</v>
      </c>
      <c r="E376" s="273"/>
      <c r="F376" s="283"/>
      <c r="G376" s="284"/>
      <c r="H376" s="284"/>
      <c r="I376" s="273"/>
    </row>
    <row r="377" spans="1:10" s="133" customFormat="1" x14ac:dyDescent="0.4">
      <c r="A377" s="273"/>
      <c r="B377" s="274"/>
      <c r="C377" s="273"/>
      <c r="D377" s="320"/>
      <c r="E377" s="273"/>
      <c r="F377" s="283"/>
      <c r="G377" s="284"/>
      <c r="H377" s="284"/>
      <c r="I377" s="273"/>
    </row>
    <row r="378" spans="1:10" s="133" customFormat="1" x14ac:dyDescent="0.4">
      <c r="A378" s="273"/>
      <c r="B378" s="274"/>
      <c r="C378" s="273"/>
      <c r="D378" s="320"/>
      <c r="E378" s="273"/>
      <c r="F378" s="283"/>
      <c r="G378" s="284"/>
      <c r="H378" s="284"/>
      <c r="I378" s="273"/>
    </row>
    <row r="379" spans="1:10" s="128" customFormat="1" x14ac:dyDescent="0.4">
      <c r="A379" s="167"/>
      <c r="B379" s="277"/>
      <c r="C379" s="167"/>
      <c r="D379" s="278"/>
      <c r="E379" s="167"/>
      <c r="F379" s="163"/>
      <c r="G379" s="290"/>
      <c r="H379" s="290"/>
      <c r="I379" s="167"/>
    </row>
    <row r="380" spans="1:10" s="133" customFormat="1" x14ac:dyDescent="0.4">
      <c r="A380" s="273">
        <v>22</v>
      </c>
      <c r="B380" s="274">
        <v>242887</v>
      </c>
      <c r="C380" s="273" t="s">
        <v>65</v>
      </c>
      <c r="D380" s="320" t="s">
        <v>11</v>
      </c>
      <c r="E380" s="274" t="s">
        <v>66</v>
      </c>
      <c r="F380" s="283">
        <v>13200</v>
      </c>
      <c r="G380" s="284"/>
      <c r="H380" s="284"/>
      <c r="I380" s="273"/>
    </row>
    <row r="381" spans="1:10" s="133" customFormat="1" x14ac:dyDescent="0.4">
      <c r="A381" s="273"/>
      <c r="B381" s="274"/>
      <c r="C381" s="273"/>
      <c r="D381" s="320"/>
      <c r="E381" s="274"/>
      <c r="F381" s="283"/>
      <c r="G381" s="284"/>
      <c r="H381" s="284"/>
      <c r="I381" s="273"/>
    </row>
    <row r="382" spans="1:10" s="133" customFormat="1" x14ac:dyDescent="0.4">
      <c r="A382" s="273">
        <v>23</v>
      </c>
      <c r="B382" s="274">
        <v>243139</v>
      </c>
      <c r="C382" s="273" t="s">
        <v>179</v>
      </c>
      <c r="D382" s="328" t="s">
        <v>11</v>
      </c>
      <c r="E382" s="135" t="s">
        <v>336</v>
      </c>
      <c r="F382" s="153">
        <v>14500</v>
      </c>
      <c r="G382" s="134">
        <v>243207</v>
      </c>
      <c r="H382" s="135">
        <v>52410608</v>
      </c>
      <c r="I382" s="135" t="s">
        <v>487</v>
      </c>
      <c r="J382" s="319">
        <f>F382+F383+F384+F385+F386+F387</f>
        <v>90250</v>
      </c>
    </row>
    <row r="383" spans="1:10" s="133" customFormat="1" x14ac:dyDescent="0.4">
      <c r="A383" s="273"/>
      <c r="B383" s="136">
        <v>243171</v>
      </c>
      <c r="C383" s="137" t="s">
        <v>11</v>
      </c>
      <c r="D383" s="328" t="s">
        <v>11</v>
      </c>
      <c r="E383" s="135" t="s">
        <v>390</v>
      </c>
      <c r="F383" s="153">
        <v>18000</v>
      </c>
      <c r="G383" s="135" t="s">
        <v>11</v>
      </c>
      <c r="H383" s="135" t="s">
        <v>11</v>
      </c>
      <c r="I383" s="135" t="s">
        <v>11</v>
      </c>
    </row>
    <row r="384" spans="1:10" s="351" customFormat="1" x14ac:dyDescent="0.4">
      <c r="A384" s="175"/>
      <c r="B384" s="174">
        <v>243189</v>
      </c>
      <c r="C384" s="175" t="s">
        <v>11</v>
      </c>
      <c r="D384" s="331" t="s">
        <v>11</v>
      </c>
      <c r="E384" s="135" t="s">
        <v>701</v>
      </c>
      <c r="F384" s="153">
        <v>30000</v>
      </c>
      <c r="G384" s="135" t="s">
        <v>11</v>
      </c>
      <c r="H384" s="135" t="s">
        <v>11</v>
      </c>
      <c r="I384" s="135" t="s">
        <v>11</v>
      </c>
    </row>
    <row r="385" spans="1:10" s="293" customFormat="1" x14ac:dyDescent="0.4">
      <c r="A385" s="137"/>
      <c r="B385" s="136">
        <v>243250</v>
      </c>
      <c r="C385" s="137" t="s">
        <v>11</v>
      </c>
      <c r="D385" s="328" t="s">
        <v>11</v>
      </c>
      <c r="E385" s="135" t="s">
        <v>1308</v>
      </c>
      <c r="F385" s="153">
        <v>2550</v>
      </c>
      <c r="G385" s="134">
        <v>243270</v>
      </c>
      <c r="H385" s="135">
        <v>53664261</v>
      </c>
      <c r="I385" s="135" t="s">
        <v>487</v>
      </c>
    </row>
    <row r="386" spans="1:10" s="293" customFormat="1" x14ac:dyDescent="0.4">
      <c r="A386" s="137"/>
      <c r="B386" s="136"/>
      <c r="C386" s="137" t="s">
        <v>11</v>
      </c>
      <c r="D386" s="328" t="s">
        <v>11</v>
      </c>
      <c r="E386" s="135" t="s">
        <v>1311</v>
      </c>
      <c r="F386" s="153">
        <v>5950</v>
      </c>
      <c r="G386" s="135" t="s">
        <v>11</v>
      </c>
      <c r="H386" s="135" t="s">
        <v>11</v>
      </c>
      <c r="I386" s="135" t="s">
        <v>11</v>
      </c>
    </row>
    <row r="387" spans="1:10" s="293" customFormat="1" x14ac:dyDescent="0.4">
      <c r="A387" s="137"/>
      <c r="B387" s="136">
        <v>242906</v>
      </c>
      <c r="C387" s="137" t="s">
        <v>11</v>
      </c>
      <c r="D387" s="328" t="s">
        <v>11</v>
      </c>
      <c r="E387" s="144" t="s">
        <v>1714</v>
      </c>
      <c r="F387" s="145">
        <v>19250</v>
      </c>
      <c r="G387" s="146">
        <v>243332</v>
      </c>
      <c r="H387" s="144">
        <v>49392723</v>
      </c>
      <c r="I387" s="135" t="s">
        <v>11</v>
      </c>
    </row>
    <row r="388" spans="1:10" s="293" customFormat="1" x14ac:dyDescent="0.4">
      <c r="A388" s="137"/>
      <c r="B388" s="136"/>
      <c r="C388" s="137" t="s">
        <v>11</v>
      </c>
      <c r="D388" s="328" t="s">
        <v>11</v>
      </c>
      <c r="E388" s="137" t="s">
        <v>595</v>
      </c>
      <c r="F388" s="139">
        <v>24000</v>
      </c>
      <c r="G388" s="137"/>
      <c r="H388" s="137"/>
      <c r="I388" s="137"/>
    </row>
    <row r="389" spans="1:10" s="133" customFormat="1" x14ac:dyDescent="0.4">
      <c r="A389" s="147"/>
      <c r="B389" s="352">
        <v>243171</v>
      </c>
      <c r="C389" s="147" t="s">
        <v>11</v>
      </c>
      <c r="D389" s="353" t="s">
        <v>11</v>
      </c>
      <c r="E389" s="147" t="s">
        <v>152</v>
      </c>
      <c r="F389" s="148">
        <v>13200</v>
      </c>
      <c r="G389" s="147"/>
      <c r="H389" s="149"/>
      <c r="I389" s="201" t="s">
        <v>188</v>
      </c>
    </row>
    <row r="390" spans="1:10" s="293" customFormat="1" x14ac:dyDescent="0.4">
      <c r="A390" s="137"/>
      <c r="B390" s="136"/>
      <c r="C390" s="137"/>
      <c r="D390" s="328"/>
      <c r="E390" s="137"/>
      <c r="F390" s="139"/>
      <c r="G390" s="137"/>
      <c r="H390" s="150"/>
      <c r="I390" s="323"/>
    </row>
    <row r="391" spans="1:10" s="293" customFormat="1" x14ac:dyDescent="0.4">
      <c r="A391" s="137">
        <v>24</v>
      </c>
      <c r="B391" s="136">
        <v>243241</v>
      </c>
      <c r="C391" s="137" t="s">
        <v>1203</v>
      </c>
      <c r="D391" s="328" t="s">
        <v>11</v>
      </c>
      <c r="E391" s="135" t="s">
        <v>1204</v>
      </c>
      <c r="F391" s="153">
        <v>56000</v>
      </c>
      <c r="G391" s="134">
        <v>243241</v>
      </c>
      <c r="H391" s="135">
        <v>53045020</v>
      </c>
      <c r="I391" s="269" t="s">
        <v>487</v>
      </c>
      <c r="J391" s="329">
        <f>F391</f>
        <v>56000</v>
      </c>
    </row>
    <row r="392" spans="1:10" s="293" customFormat="1" x14ac:dyDescent="0.4">
      <c r="A392" s="137"/>
      <c r="B392" s="136"/>
      <c r="C392" s="137"/>
      <c r="D392" s="328"/>
      <c r="E392" s="137"/>
      <c r="F392" s="139"/>
      <c r="G392" s="137"/>
      <c r="H392" s="150"/>
      <c r="I392" s="323"/>
    </row>
    <row r="393" spans="1:10" s="293" customFormat="1" x14ac:dyDescent="0.4">
      <c r="A393" s="137"/>
      <c r="B393" s="136"/>
      <c r="C393" s="137"/>
      <c r="D393" s="328"/>
      <c r="E393" s="137"/>
      <c r="F393" s="139"/>
      <c r="G393" s="137"/>
      <c r="H393" s="150"/>
      <c r="I393" s="323"/>
    </row>
    <row r="394" spans="1:10" s="293" customFormat="1" x14ac:dyDescent="0.4">
      <c r="A394" s="137"/>
      <c r="B394" s="136"/>
      <c r="C394" s="137"/>
      <c r="D394" s="328"/>
      <c r="E394" s="137"/>
      <c r="F394" s="139"/>
      <c r="G394" s="137"/>
      <c r="H394" s="150"/>
      <c r="I394" s="323"/>
    </row>
    <row r="395" spans="1:10" s="293" customFormat="1" x14ac:dyDescent="0.4">
      <c r="A395" s="137"/>
      <c r="B395" s="136"/>
      <c r="C395" s="137"/>
      <c r="D395" s="328"/>
      <c r="E395" s="137"/>
      <c r="F395" s="139"/>
      <c r="G395" s="137"/>
      <c r="H395" s="150"/>
      <c r="I395" s="137"/>
    </row>
    <row r="396" spans="1:10" s="272" customFormat="1" x14ac:dyDescent="0.4">
      <c r="A396" s="333">
        <v>25</v>
      </c>
      <c r="B396" s="142">
        <v>243168</v>
      </c>
      <c r="C396" s="140" t="s">
        <v>478</v>
      </c>
      <c r="D396" s="278" t="s">
        <v>11</v>
      </c>
      <c r="E396" s="135" t="s">
        <v>639</v>
      </c>
      <c r="F396" s="153">
        <v>31200</v>
      </c>
      <c r="G396" s="134">
        <v>243168</v>
      </c>
      <c r="H396" s="135">
        <v>52024959</v>
      </c>
      <c r="I396" s="135" t="s">
        <v>487</v>
      </c>
      <c r="J396" s="271">
        <f>F396+F397+F398</f>
        <v>170200</v>
      </c>
    </row>
    <row r="397" spans="1:10" s="272" customFormat="1" x14ac:dyDescent="0.4">
      <c r="A397" s="333"/>
      <c r="B397" s="142"/>
      <c r="C397" s="140"/>
      <c r="D397" s="278" t="s">
        <v>11</v>
      </c>
      <c r="E397" s="135" t="s">
        <v>479</v>
      </c>
      <c r="F397" s="153">
        <v>71500</v>
      </c>
      <c r="G397" s="134">
        <v>243207</v>
      </c>
      <c r="H397" s="135">
        <v>52410585</v>
      </c>
      <c r="I397" s="135" t="s">
        <v>11</v>
      </c>
      <c r="J397" s="271"/>
    </row>
    <row r="398" spans="1:10" s="272" customFormat="1" x14ac:dyDescent="0.4">
      <c r="A398" s="333"/>
      <c r="B398" s="142"/>
      <c r="C398" s="140"/>
      <c r="D398" s="278"/>
      <c r="E398" s="135" t="s">
        <v>480</v>
      </c>
      <c r="F398" s="153">
        <v>67500</v>
      </c>
      <c r="G398" s="135" t="s">
        <v>11</v>
      </c>
      <c r="H398" s="135" t="s">
        <v>11</v>
      </c>
      <c r="I398" s="135" t="s">
        <v>11</v>
      </c>
      <c r="J398" s="271"/>
    </row>
    <row r="399" spans="1:10" s="272" customFormat="1" x14ac:dyDescent="0.4">
      <c r="A399" s="333"/>
      <c r="B399" s="142"/>
      <c r="C399" s="140"/>
      <c r="D399" s="188"/>
      <c r="E399" s="140"/>
      <c r="F399" s="152"/>
      <c r="G399" s="142"/>
      <c r="H399" s="140"/>
      <c r="I399" s="140"/>
      <c r="J399" s="271"/>
    </row>
    <row r="400" spans="1:10" s="272" customFormat="1" x14ac:dyDescent="0.4">
      <c r="A400" s="333">
        <v>26</v>
      </c>
      <c r="B400" s="142">
        <v>243200</v>
      </c>
      <c r="C400" s="140" t="s">
        <v>748</v>
      </c>
      <c r="D400" s="278" t="s">
        <v>11</v>
      </c>
      <c r="E400" s="135" t="s">
        <v>749</v>
      </c>
      <c r="F400" s="153">
        <v>13000</v>
      </c>
      <c r="G400" s="134">
        <v>243228</v>
      </c>
      <c r="H400" s="135"/>
      <c r="I400" s="135" t="s">
        <v>487</v>
      </c>
      <c r="J400" s="271">
        <f>F400</f>
        <v>13000</v>
      </c>
    </row>
    <row r="401" spans="1:10" s="272" customFormat="1" x14ac:dyDescent="0.4">
      <c r="A401" s="333"/>
      <c r="B401" s="142"/>
      <c r="C401" s="140"/>
      <c r="D401" s="278"/>
      <c r="E401" s="140"/>
      <c r="F401" s="152"/>
      <c r="G401" s="142"/>
      <c r="H401" s="140"/>
      <c r="I401" s="140"/>
      <c r="J401" s="271"/>
    </row>
    <row r="402" spans="1:10" s="272" customFormat="1" x14ac:dyDescent="0.4">
      <c r="A402" s="333">
        <v>27</v>
      </c>
      <c r="B402" s="142">
        <v>243220</v>
      </c>
      <c r="C402" s="140" t="s">
        <v>930</v>
      </c>
      <c r="D402" s="188" t="s">
        <v>11</v>
      </c>
      <c r="E402" s="311">
        <v>65030383</v>
      </c>
      <c r="F402" s="151">
        <v>13400</v>
      </c>
      <c r="G402" s="134">
        <v>243306</v>
      </c>
      <c r="H402" s="135">
        <v>48846269</v>
      </c>
      <c r="I402" s="135" t="s">
        <v>11</v>
      </c>
      <c r="J402" s="271">
        <f>F402+F403</f>
        <v>28100</v>
      </c>
    </row>
    <row r="403" spans="1:10" s="272" customFormat="1" x14ac:dyDescent="0.4">
      <c r="A403" s="333"/>
      <c r="B403" s="142"/>
      <c r="C403" s="140"/>
      <c r="D403" s="188" t="s">
        <v>11</v>
      </c>
      <c r="E403" s="311">
        <v>65032478</v>
      </c>
      <c r="F403" s="151">
        <v>14700</v>
      </c>
      <c r="G403" s="135" t="s">
        <v>11</v>
      </c>
      <c r="H403" s="135" t="s">
        <v>11</v>
      </c>
      <c r="I403" s="135" t="s">
        <v>11</v>
      </c>
      <c r="J403" s="271"/>
    </row>
    <row r="404" spans="1:10" s="272" customFormat="1" x14ac:dyDescent="0.4">
      <c r="A404" s="333"/>
      <c r="B404" s="142"/>
      <c r="C404" s="140"/>
      <c r="D404" s="188"/>
      <c r="E404" s="140"/>
      <c r="F404" s="152"/>
      <c r="G404" s="142"/>
      <c r="H404" s="140"/>
      <c r="I404" s="140"/>
      <c r="J404" s="271"/>
    </row>
    <row r="405" spans="1:10" s="272" customFormat="1" x14ac:dyDescent="0.4">
      <c r="A405" s="333">
        <v>28</v>
      </c>
      <c r="B405" s="142">
        <v>243333</v>
      </c>
      <c r="C405" s="140" t="s">
        <v>2561</v>
      </c>
      <c r="D405" s="188" t="s">
        <v>11</v>
      </c>
      <c r="E405" s="171" t="s">
        <v>2562</v>
      </c>
      <c r="F405" s="152">
        <v>13000</v>
      </c>
      <c r="G405" s="142"/>
      <c r="H405" s="140"/>
      <c r="I405" s="140"/>
      <c r="J405" s="271"/>
    </row>
    <row r="406" spans="1:10" s="272" customFormat="1" x14ac:dyDescent="0.4">
      <c r="A406" s="333"/>
      <c r="B406" s="142"/>
      <c r="C406" s="140"/>
      <c r="D406" s="188"/>
      <c r="E406" s="140"/>
      <c r="F406" s="152"/>
      <c r="G406" s="142"/>
      <c r="H406" s="140"/>
      <c r="I406" s="140"/>
      <c r="J406" s="271"/>
    </row>
    <row r="407" spans="1:10" s="272" customFormat="1" x14ac:dyDescent="0.4">
      <c r="A407" s="333">
        <v>29</v>
      </c>
      <c r="B407" s="142">
        <v>243342</v>
      </c>
      <c r="C407" s="140" t="s">
        <v>2690</v>
      </c>
      <c r="D407" s="188" t="s">
        <v>11</v>
      </c>
      <c r="E407" s="140" t="s">
        <v>2691</v>
      </c>
      <c r="F407" s="152">
        <v>97000</v>
      </c>
      <c r="G407" s="142"/>
      <c r="H407" s="140"/>
      <c r="I407" s="140"/>
      <c r="J407" s="271"/>
    </row>
    <row r="408" spans="1:10" s="272" customFormat="1" x14ac:dyDescent="0.4">
      <c r="A408" s="333"/>
      <c r="B408" s="142"/>
      <c r="C408" s="140"/>
      <c r="D408" s="188"/>
      <c r="E408" s="140"/>
      <c r="F408" s="152"/>
      <c r="G408" s="142"/>
      <c r="H408" s="140"/>
      <c r="I408" s="140"/>
      <c r="J408" s="271"/>
    </row>
    <row r="409" spans="1:10" s="272" customFormat="1" x14ac:dyDescent="0.4">
      <c r="A409" s="333"/>
      <c r="B409" s="142"/>
      <c r="C409" s="140"/>
      <c r="D409" s="188"/>
      <c r="E409" s="140"/>
      <c r="F409" s="152"/>
      <c r="G409" s="142"/>
      <c r="H409" s="140"/>
      <c r="I409" s="140"/>
      <c r="J409" s="271"/>
    </row>
    <row r="410" spans="1:10" s="272" customFormat="1" x14ac:dyDescent="0.4">
      <c r="A410" s="333"/>
      <c r="B410" s="142"/>
      <c r="C410" s="140"/>
      <c r="D410" s="188"/>
      <c r="E410" s="140"/>
      <c r="F410" s="152"/>
      <c r="G410" s="142"/>
      <c r="H410" s="140"/>
      <c r="I410" s="140"/>
      <c r="J410" s="271"/>
    </row>
    <row r="411" spans="1:10" s="272" customFormat="1" x14ac:dyDescent="0.4">
      <c r="A411" s="333"/>
      <c r="B411" s="142"/>
      <c r="C411" s="140"/>
      <c r="D411" s="188"/>
      <c r="E411" s="140"/>
      <c r="F411" s="152"/>
      <c r="G411" s="142"/>
      <c r="H411" s="140"/>
      <c r="I411" s="140"/>
      <c r="J411" s="271"/>
    </row>
    <row r="412" spans="1:10" s="272" customFormat="1" x14ac:dyDescent="0.4">
      <c r="A412" s="333"/>
      <c r="B412" s="142"/>
      <c r="C412" s="140"/>
      <c r="D412" s="188"/>
      <c r="E412" s="140"/>
      <c r="F412" s="152" t="s">
        <v>13</v>
      </c>
      <c r="G412" s="142"/>
      <c r="H412" s="140"/>
      <c r="I412" s="140"/>
      <c r="J412" s="271"/>
    </row>
    <row r="413" spans="1:10" s="272" customFormat="1" x14ac:dyDescent="0.4">
      <c r="A413" s="333"/>
      <c r="B413" s="142"/>
      <c r="C413" s="140"/>
      <c r="D413" s="188"/>
      <c r="E413" s="140"/>
      <c r="F413" s="152"/>
      <c r="G413" s="142"/>
      <c r="H413" s="140"/>
      <c r="I413" s="140"/>
      <c r="J413" s="271"/>
    </row>
    <row r="414" spans="1:10" s="272" customFormat="1" x14ac:dyDescent="0.4">
      <c r="A414" s="333"/>
      <c r="B414" s="142"/>
      <c r="C414" s="140"/>
      <c r="D414" s="188"/>
      <c r="E414" s="171"/>
      <c r="F414" s="152"/>
      <c r="G414" s="142"/>
      <c r="H414" s="140"/>
      <c r="I414" s="140"/>
      <c r="J414" s="271"/>
    </row>
    <row r="415" spans="1:10" s="293" customFormat="1" x14ac:dyDescent="0.4">
      <c r="A415" s="137">
        <v>28</v>
      </c>
      <c r="B415" s="136">
        <v>243165</v>
      </c>
      <c r="C415" s="137" t="s">
        <v>605</v>
      </c>
      <c r="D415" s="328" t="s">
        <v>11</v>
      </c>
      <c r="E415" s="307" t="s">
        <v>606</v>
      </c>
      <c r="F415" s="153">
        <v>15800</v>
      </c>
      <c r="G415" s="134">
        <v>243165</v>
      </c>
      <c r="H415" s="135">
        <v>52024927</v>
      </c>
      <c r="I415" s="135" t="s">
        <v>487</v>
      </c>
      <c r="J415" s="329">
        <f>F415</f>
        <v>15800</v>
      </c>
    </row>
    <row r="416" spans="1:10" s="293" customFormat="1" x14ac:dyDescent="0.4">
      <c r="A416" s="137"/>
      <c r="B416" s="136"/>
      <c r="C416" s="137"/>
      <c r="D416" s="328"/>
      <c r="E416" s="137"/>
      <c r="F416" s="139"/>
      <c r="G416" s="137"/>
      <c r="H416" s="150"/>
      <c r="I416" s="137"/>
    </row>
    <row r="417" spans="1:10" s="293" customFormat="1" x14ac:dyDescent="0.4">
      <c r="A417" s="137"/>
      <c r="B417" s="136"/>
      <c r="C417" s="137"/>
      <c r="D417" s="328"/>
      <c r="E417" s="137"/>
      <c r="F417" s="139"/>
      <c r="G417" s="137"/>
      <c r="H417" s="150"/>
      <c r="I417" s="137"/>
    </row>
    <row r="418" spans="1:10" s="133" customFormat="1" x14ac:dyDescent="0.4">
      <c r="A418" s="336">
        <v>29</v>
      </c>
      <c r="B418" s="274">
        <v>243139</v>
      </c>
      <c r="C418" s="273" t="s">
        <v>279</v>
      </c>
      <c r="D418" s="320"/>
      <c r="E418" s="537" t="s">
        <v>280</v>
      </c>
      <c r="F418" s="270">
        <v>14800</v>
      </c>
      <c r="G418" s="159">
        <v>243270</v>
      </c>
      <c r="H418" s="541">
        <v>53664264</v>
      </c>
      <c r="I418" s="144" t="s">
        <v>487</v>
      </c>
      <c r="J418" s="319">
        <f>F418+F419+F420+F421+F422+F423</f>
        <v>91620</v>
      </c>
    </row>
    <row r="419" spans="1:10" s="128" customFormat="1" x14ac:dyDescent="0.4">
      <c r="A419" s="354"/>
      <c r="B419" s="277">
        <v>243200</v>
      </c>
      <c r="C419" s="167" t="s">
        <v>11</v>
      </c>
      <c r="D419" s="278" t="s">
        <v>11</v>
      </c>
      <c r="E419" s="537" t="s">
        <v>759</v>
      </c>
      <c r="F419" s="270">
        <v>10500</v>
      </c>
      <c r="G419" s="144" t="s">
        <v>11</v>
      </c>
      <c r="H419" s="144" t="s">
        <v>11</v>
      </c>
      <c r="I419" s="144" t="s">
        <v>11</v>
      </c>
    </row>
    <row r="420" spans="1:10" s="128" customFormat="1" x14ac:dyDescent="0.4">
      <c r="A420" s="354"/>
      <c r="B420" s="277"/>
      <c r="C420" s="167" t="s">
        <v>11</v>
      </c>
      <c r="D420" s="278" t="s">
        <v>11</v>
      </c>
      <c r="E420" s="537" t="s">
        <v>758</v>
      </c>
      <c r="F420" s="270">
        <v>22400</v>
      </c>
      <c r="G420" s="144" t="s">
        <v>11</v>
      </c>
      <c r="H420" s="144" t="s">
        <v>11</v>
      </c>
      <c r="I420" s="144" t="s">
        <v>11</v>
      </c>
    </row>
    <row r="421" spans="1:10" s="133" customFormat="1" x14ac:dyDescent="0.4">
      <c r="A421" s="336"/>
      <c r="B421" s="274">
        <v>243264</v>
      </c>
      <c r="C421" s="167" t="s">
        <v>11</v>
      </c>
      <c r="D421" s="278" t="s">
        <v>11</v>
      </c>
      <c r="E421" s="537" t="s">
        <v>1435</v>
      </c>
      <c r="F421" s="270">
        <v>10920</v>
      </c>
      <c r="G421" s="144" t="s">
        <v>11</v>
      </c>
      <c r="H421" s="144" t="s">
        <v>11</v>
      </c>
      <c r="I421" s="144" t="s">
        <v>11</v>
      </c>
    </row>
    <row r="422" spans="1:10" s="133" customFormat="1" x14ac:dyDescent="0.4">
      <c r="A422" s="336"/>
      <c r="B422" s="274"/>
      <c r="C422" s="167" t="s">
        <v>11</v>
      </c>
      <c r="D422" s="278" t="s">
        <v>11</v>
      </c>
      <c r="E422" s="537" t="s">
        <v>1922</v>
      </c>
      <c r="F422" s="270">
        <v>18200</v>
      </c>
      <c r="G422" s="144" t="s">
        <v>11</v>
      </c>
      <c r="H422" s="144" t="s">
        <v>11</v>
      </c>
      <c r="I422" s="144" t="s">
        <v>11</v>
      </c>
    </row>
    <row r="423" spans="1:10" s="133" customFormat="1" x14ac:dyDescent="0.4">
      <c r="A423" s="336"/>
      <c r="B423" s="274"/>
      <c r="C423" s="167" t="s">
        <v>11</v>
      </c>
      <c r="D423" s="278" t="s">
        <v>11</v>
      </c>
      <c r="E423" s="537" t="s">
        <v>1436</v>
      </c>
      <c r="F423" s="270">
        <v>14800</v>
      </c>
      <c r="G423" s="144" t="s">
        <v>11</v>
      </c>
      <c r="H423" s="144" t="s">
        <v>11</v>
      </c>
      <c r="I423" s="144" t="s">
        <v>11</v>
      </c>
    </row>
    <row r="424" spans="1:10" s="293" customFormat="1" x14ac:dyDescent="0.4">
      <c r="A424" s="334"/>
      <c r="B424" s="136">
        <v>243312</v>
      </c>
      <c r="C424" s="167" t="s">
        <v>11</v>
      </c>
      <c r="D424" s="278" t="s">
        <v>11</v>
      </c>
      <c r="E424" s="140" t="s">
        <v>2325</v>
      </c>
      <c r="F424" s="152">
        <v>25500</v>
      </c>
      <c r="G424" s="137"/>
      <c r="H424" s="137"/>
      <c r="I424" s="137"/>
    </row>
    <row r="425" spans="1:10" s="293" customFormat="1" x14ac:dyDescent="0.4">
      <c r="A425" s="334"/>
      <c r="B425" s="136"/>
      <c r="C425" s="167" t="s">
        <v>11</v>
      </c>
      <c r="D425" s="278" t="s">
        <v>11</v>
      </c>
      <c r="E425" s="140" t="s">
        <v>2326</v>
      </c>
      <c r="F425" s="152">
        <v>26800</v>
      </c>
      <c r="G425" s="137"/>
      <c r="H425" s="137"/>
      <c r="I425" s="137"/>
    </row>
    <row r="426" spans="1:10" s="293" customFormat="1" x14ac:dyDescent="0.4">
      <c r="A426" s="334"/>
      <c r="B426" s="136">
        <v>243322</v>
      </c>
      <c r="C426" s="167" t="s">
        <v>11</v>
      </c>
      <c r="D426" s="278" t="s">
        <v>11</v>
      </c>
      <c r="E426" s="140" t="s">
        <v>2362</v>
      </c>
      <c r="F426" s="152">
        <v>7800</v>
      </c>
      <c r="G426" s="137"/>
      <c r="H426" s="137"/>
      <c r="I426" s="137"/>
    </row>
    <row r="427" spans="1:10" s="293" customFormat="1" x14ac:dyDescent="0.4">
      <c r="A427" s="334"/>
      <c r="B427" s="136"/>
      <c r="C427" s="167" t="s">
        <v>11</v>
      </c>
      <c r="D427" s="278" t="s">
        <v>11</v>
      </c>
      <c r="E427" s="140"/>
      <c r="F427" s="152"/>
      <c r="G427" s="137"/>
      <c r="H427" s="137"/>
      <c r="I427" s="137"/>
    </row>
    <row r="428" spans="1:10" s="293" customFormat="1" x14ac:dyDescent="0.4">
      <c r="A428" s="334"/>
      <c r="B428" s="136"/>
      <c r="C428" s="140"/>
      <c r="D428" s="188"/>
      <c r="E428" s="140"/>
      <c r="F428" s="152"/>
      <c r="G428" s="137"/>
      <c r="H428" s="137"/>
      <c r="I428" s="137"/>
    </row>
    <row r="429" spans="1:10" s="128" customFormat="1" x14ac:dyDescent="0.4">
      <c r="A429" s="354"/>
      <c r="B429" s="277"/>
      <c r="C429" s="167"/>
      <c r="D429" s="278"/>
      <c r="E429" s="167"/>
      <c r="F429" s="163"/>
      <c r="G429" s="290"/>
      <c r="H429" s="290"/>
      <c r="I429" s="167"/>
    </row>
    <row r="430" spans="1:10" s="133" customFormat="1" x14ac:dyDescent="0.4">
      <c r="A430" s="273">
        <v>30</v>
      </c>
      <c r="B430" s="274">
        <v>242940</v>
      </c>
      <c r="C430" s="273" t="s">
        <v>2299</v>
      </c>
      <c r="D430" s="320" t="s">
        <v>11</v>
      </c>
      <c r="E430" s="135">
        <v>601732</v>
      </c>
      <c r="F430" s="153">
        <v>55000</v>
      </c>
      <c r="G430" s="134">
        <v>243203</v>
      </c>
      <c r="H430" s="135">
        <v>52410581</v>
      </c>
      <c r="I430" s="135" t="s">
        <v>487</v>
      </c>
      <c r="J430" s="319">
        <f>F430+F431+F432+F433+F434+F435+F436</f>
        <v>353450</v>
      </c>
    </row>
    <row r="431" spans="1:10" s="133" customFormat="1" x14ac:dyDescent="0.4">
      <c r="A431" s="273"/>
      <c r="B431" s="274"/>
      <c r="C431" s="167" t="s">
        <v>11</v>
      </c>
      <c r="D431" s="278" t="s">
        <v>11</v>
      </c>
      <c r="E431" s="135">
        <v>601719</v>
      </c>
      <c r="F431" s="153">
        <v>57500</v>
      </c>
      <c r="G431" s="135" t="s">
        <v>11</v>
      </c>
      <c r="H431" s="135" t="s">
        <v>11</v>
      </c>
      <c r="I431" s="135" t="s">
        <v>11</v>
      </c>
      <c r="J431" s="319"/>
    </row>
    <row r="432" spans="1:10" s="128" customFormat="1" x14ac:dyDescent="0.4">
      <c r="A432" s="167"/>
      <c r="B432" s="277">
        <v>243188</v>
      </c>
      <c r="C432" s="167" t="s">
        <v>11</v>
      </c>
      <c r="D432" s="278" t="s">
        <v>11</v>
      </c>
      <c r="E432" s="135">
        <v>601748</v>
      </c>
      <c r="F432" s="153">
        <v>56200</v>
      </c>
      <c r="G432" s="135" t="s">
        <v>11</v>
      </c>
      <c r="H432" s="135" t="s">
        <v>11</v>
      </c>
      <c r="I432" s="135" t="s">
        <v>11</v>
      </c>
    </row>
    <row r="433" spans="1:10" s="133" customFormat="1" x14ac:dyDescent="0.4">
      <c r="A433" s="273"/>
      <c r="B433" s="274"/>
      <c r="C433" s="167" t="s">
        <v>11</v>
      </c>
      <c r="D433" s="278" t="s">
        <v>11</v>
      </c>
      <c r="E433" s="135">
        <v>601704</v>
      </c>
      <c r="F433" s="153">
        <v>92000</v>
      </c>
      <c r="G433" s="134">
        <v>243166</v>
      </c>
      <c r="H433" s="135">
        <v>52024936</v>
      </c>
      <c r="I433" s="135" t="s">
        <v>487</v>
      </c>
      <c r="J433" s="319"/>
    </row>
    <row r="434" spans="1:10" s="293" customFormat="1" x14ac:dyDescent="0.4">
      <c r="A434" s="137"/>
      <c r="B434" s="136">
        <v>242899</v>
      </c>
      <c r="C434" s="167" t="s">
        <v>11</v>
      </c>
      <c r="D434" s="278" t="s">
        <v>11</v>
      </c>
      <c r="E434" s="135">
        <v>601945</v>
      </c>
      <c r="F434" s="153">
        <v>37950</v>
      </c>
      <c r="G434" s="134">
        <v>243306</v>
      </c>
      <c r="H434" s="135">
        <v>48846270</v>
      </c>
      <c r="I434" s="135" t="s">
        <v>11</v>
      </c>
      <c r="J434" s="329"/>
    </row>
    <row r="435" spans="1:10" s="293" customFormat="1" x14ac:dyDescent="0.4">
      <c r="A435" s="137"/>
      <c r="B435" s="136">
        <v>243321</v>
      </c>
      <c r="C435" s="167" t="s">
        <v>11</v>
      </c>
      <c r="D435" s="278" t="s">
        <v>11</v>
      </c>
      <c r="E435" s="135">
        <v>602020</v>
      </c>
      <c r="F435" s="153">
        <v>34800</v>
      </c>
      <c r="G435" s="134">
        <v>243329</v>
      </c>
      <c r="H435" s="135"/>
      <c r="I435" s="135" t="s">
        <v>11</v>
      </c>
      <c r="J435" s="329"/>
    </row>
    <row r="436" spans="1:10" s="293" customFormat="1" x14ac:dyDescent="0.4">
      <c r="A436" s="137"/>
      <c r="B436" s="136">
        <v>243322</v>
      </c>
      <c r="C436" s="167" t="s">
        <v>11</v>
      </c>
      <c r="D436" s="278" t="s">
        <v>11</v>
      </c>
      <c r="E436" s="135">
        <v>601928</v>
      </c>
      <c r="F436" s="153">
        <v>20000</v>
      </c>
      <c r="G436" s="135" t="s">
        <v>11</v>
      </c>
      <c r="H436" s="135" t="s">
        <v>11</v>
      </c>
      <c r="I436" s="135" t="s">
        <v>11</v>
      </c>
      <c r="J436" s="329"/>
    </row>
    <row r="437" spans="1:10" s="293" customFormat="1" x14ac:dyDescent="0.4">
      <c r="A437" s="137"/>
      <c r="B437" s="136"/>
      <c r="C437" s="167" t="s">
        <v>11</v>
      </c>
      <c r="D437" s="278" t="s">
        <v>11</v>
      </c>
      <c r="E437" s="137">
        <v>602037</v>
      </c>
      <c r="F437" s="139">
        <v>87000</v>
      </c>
      <c r="G437" s="136"/>
      <c r="H437" s="137"/>
      <c r="I437" s="137"/>
      <c r="J437" s="329"/>
    </row>
    <row r="438" spans="1:10" s="293" customFormat="1" x14ac:dyDescent="0.4">
      <c r="A438" s="137"/>
      <c r="B438" s="136">
        <v>243367</v>
      </c>
      <c r="C438" s="167" t="s">
        <v>11</v>
      </c>
      <c r="D438" s="278" t="s">
        <v>11</v>
      </c>
      <c r="E438" s="137">
        <v>602081</v>
      </c>
      <c r="F438" s="139">
        <v>20000</v>
      </c>
      <c r="G438" s="136"/>
      <c r="H438" s="137"/>
      <c r="I438" s="137"/>
      <c r="J438" s="329"/>
    </row>
    <row r="439" spans="1:10" s="293" customFormat="1" x14ac:dyDescent="0.4">
      <c r="A439" s="137"/>
      <c r="B439" s="136"/>
      <c r="C439" s="167"/>
      <c r="D439" s="278"/>
      <c r="E439" s="137"/>
      <c r="F439" s="139"/>
      <c r="G439" s="136"/>
      <c r="H439" s="137"/>
      <c r="I439" s="137"/>
      <c r="J439" s="329"/>
    </row>
    <row r="440" spans="1:10" s="293" customFormat="1" x14ac:dyDescent="0.4">
      <c r="A440" s="137"/>
      <c r="B440" s="136"/>
      <c r="C440" s="167"/>
      <c r="D440" s="278"/>
      <c r="E440" s="137"/>
      <c r="F440" s="139"/>
      <c r="G440" s="136"/>
      <c r="H440" s="137"/>
      <c r="I440" s="137"/>
      <c r="J440" s="329"/>
    </row>
    <row r="441" spans="1:10" s="293" customFormat="1" x14ac:dyDescent="0.4">
      <c r="A441" s="137"/>
      <c r="B441" s="136"/>
      <c r="C441" s="167"/>
      <c r="D441" s="278"/>
      <c r="E441" s="137"/>
      <c r="F441" s="139"/>
      <c r="G441" s="136"/>
      <c r="H441" s="137"/>
      <c r="I441" s="137"/>
      <c r="J441" s="329"/>
    </row>
    <row r="442" spans="1:10" s="133" customFormat="1" x14ac:dyDescent="0.4">
      <c r="A442" s="273"/>
      <c r="B442" s="274"/>
      <c r="C442" s="167" t="s">
        <v>11</v>
      </c>
      <c r="D442" s="278" t="s">
        <v>11</v>
      </c>
      <c r="E442" s="140"/>
      <c r="F442" s="152"/>
      <c r="G442" s="140"/>
      <c r="H442" s="140"/>
      <c r="I442" s="140"/>
      <c r="J442" s="319" t="s">
        <v>13</v>
      </c>
    </row>
    <row r="443" spans="1:10" s="133" customFormat="1" x14ac:dyDescent="0.4">
      <c r="A443" s="273">
        <v>31</v>
      </c>
      <c r="B443" s="274">
        <v>242767</v>
      </c>
      <c r="C443" s="273" t="s">
        <v>177</v>
      </c>
      <c r="D443" s="320" t="s">
        <v>11</v>
      </c>
      <c r="E443" s="135">
        <v>64009</v>
      </c>
      <c r="F443" s="153">
        <v>1275</v>
      </c>
      <c r="G443" s="134">
        <v>243172</v>
      </c>
      <c r="H443" s="135">
        <v>52410465</v>
      </c>
      <c r="I443" s="135" t="s">
        <v>487</v>
      </c>
      <c r="J443" s="319">
        <f>F443+F444</f>
        <v>37275</v>
      </c>
    </row>
    <row r="444" spans="1:10" s="133" customFormat="1" x14ac:dyDescent="0.4">
      <c r="A444" s="273"/>
      <c r="B444" s="274"/>
      <c r="C444" s="273" t="s">
        <v>11</v>
      </c>
      <c r="D444" s="320" t="s">
        <v>11</v>
      </c>
      <c r="E444" s="135">
        <v>64811</v>
      </c>
      <c r="F444" s="153">
        <v>36000</v>
      </c>
      <c r="G444" s="135" t="s">
        <v>11</v>
      </c>
      <c r="H444" s="135" t="s">
        <v>11</v>
      </c>
      <c r="I444" s="135" t="s">
        <v>11</v>
      </c>
    </row>
    <row r="445" spans="1:10" s="293" customFormat="1" x14ac:dyDescent="0.4">
      <c r="A445" s="137"/>
      <c r="B445" s="136">
        <v>243311</v>
      </c>
      <c r="C445" s="273" t="s">
        <v>11</v>
      </c>
      <c r="D445" s="320" t="s">
        <v>11</v>
      </c>
      <c r="E445" s="175">
        <v>65757</v>
      </c>
      <c r="F445" s="358">
        <v>48000</v>
      </c>
      <c r="G445" s="175"/>
      <c r="H445" s="175"/>
      <c r="I445" s="175"/>
    </row>
    <row r="446" spans="1:10" s="293" customFormat="1" x14ac:dyDescent="0.4">
      <c r="A446" s="137"/>
      <c r="B446" s="136"/>
      <c r="C446" s="273" t="s">
        <v>11</v>
      </c>
      <c r="D446" s="320" t="s">
        <v>11</v>
      </c>
      <c r="E446" s="175"/>
      <c r="F446" s="358"/>
      <c r="G446" s="175"/>
      <c r="H446" s="175"/>
      <c r="I446" s="175"/>
    </row>
    <row r="447" spans="1:10" s="293" customFormat="1" x14ac:dyDescent="0.4">
      <c r="A447" s="137"/>
      <c r="B447" s="136"/>
      <c r="C447" s="273" t="s">
        <v>11</v>
      </c>
      <c r="D447" s="320" t="s">
        <v>11</v>
      </c>
      <c r="E447" s="175"/>
      <c r="F447" s="358"/>
      <c r="G447" s="175"/>
      <c r="H447" s="175"/>
      <c r="I447" s="175"/>
    </row>
    <row r="448" spans="1:10" s="133" customFormat="1" x14ac:dyDescent="0.4">
      <c r="A448" s="273"/>
      <c r="B448" s="274"/>
      <c r="C448" s="273"/>
      <c r="D448" s="320"/>
      <c r="E448" s="273"/>
      <c r="F448" s="283"/>
      <c r="G448" s="273"/>
      <c r="H448" s="284"/>
      <c r="I448" s="273" t="s">
        <v>13</v>
      </c>
    </row>
    <row r="449" spans="1:18" s="128" customFormat="1" x14ac:dyDescent="0.4">
      <c r="A449" s="167">
        <v>32</v>
      </c>
      <c r="B449" s="277">
        <v>243180</v>
      </c>
      <c r="C449" s="167" t="s">
        <v>586</v>
      </c>
      <c r="D449" s="278" t="s">
        <v>11</v>
      </c>
      <c r="E449" s="135">
        <v>220611460</v>
      </c>
      <c r="F449" s="153">
        <v>28656</v>
      </c>
      <c r="G449" s="134">
        <v>243202</v>
      </c>
      <c r="H449" s="135">
        <v>52410578</v>
      </c>
      <c r="I449" s="135" t="s">
        <v>487</v>
      </c>
      <c r="J449" s="299">
        <f>F449+F450+F451+F452+F453+F454+F455+F456+F457+F458+F459+F460+F461+F462+F463+F464</f>
        <v>526656</v>
      </c>
      <c r="R449" s="128">
        <v>0</v>
      </c>
    </row>
    <row r="450" spans="1:18" s="128" customFormat="1" x14ac:dyDescent="0.4">
      <c r="A450" s="167"/>
      <c r="B450" s="277"/>
      <c r="C450" s="167" t="s">
        <v>11</v>
      </c>
      <c r="D450" s="278" t="s">
        <v>11</v>
      </c>
      <c r="E450" s="135">
        <v>220611462</v>
      </c>
      <c r="F450" s="153">
        <v>25000</v>
      </c>
      <c r="G450" s="135" t="s">
        <v>11</v>
      </c>
      <c r="H450" s="135" t="s">
        <v>11</v>
      </c>
      <c r="I450" s="135" t="s">
        <v>11</v>
      </c>
    </row>
    <row r="451" spans="1:18" s="128" customFormat="1" x14ac:dyDescent="0.4">
      <c r="A451" s="167"/>
      <c r="B451" s="277"/>
      <c r="C451" s="167" t="s">
        <v>11</v>
      </c>
      <c r="D451" s="278" t="s">
        <v>11</v>
      </c>
      <c r="E451" s="135">
        <v>220710036</v>
      </c>
      <c r="F451" s="153">
        <v>18000</v>
      </c>
      <c r="G451" s="135" t="s">
        <v>11</v>
      </c>
      <c r="H451" s="135" t="s">
        <v>11</v>
      </c>
      <c r="I451" s="135" t="s">
        <v>11</v>
      </c>
    </row>
    <row r="452" spans="1:18" s="128" customFormat="1" x14ac:dyDescent="0.4">
      <c r="A452" s="167"/>
      <c r="B452" s="277"/>
      <c r="C452" s="167" t="s">
        <v>11</v>
      </c>
      <c r="D452" s="278" t="s">
        <v>11</v>
      </c>
      <c r="E452" s="135">
        <v>220710882</v>
      </c>
      <c r="F452" s="153">
        <v>81500</v>
      </c>
      <c r="G452" s="135" t="s">
        <v>11</v>
      </c>
      <c r="H452" s="135" t="s">
        <v>11</v>
      </c>
      <c r="I452" s="135" t="s">
        <v>11</v>
      </c>
    </row>
    <row r="453" spans="1:18" s="128" customFormat="1" x14ac:dyDescent="0.4">
      <c r="A453" s="167"/>
      <c r="B453" s="277">
        <v>243238</v>
      </c>
      <c r="C453" s="167" t="s">
        <v>11</v>
      </c>
      <c r="D453" s="278" t="s">
        <v>11</v>
      </c>
      <c r="E453" s="135">
        <v>220911084</v>
      </c>
      <c r="F453" s="153">
        <v>1800</v>
      </c>
      <c r="G453" s="134">
        <v>243264</v>
      </c>
      <c r="H453" s="135">
        <v>53664223</v>
      </c>
      <c r="I453" s="135" t="s">
        <v>11</v>
      </c>
    </row>
    <row r="454" spans="1:18" s="128" customFormat="1" x14ac:dyDescent="0.4">
      <c r="A454" s="167"/>
      <c r="B454" s="277">
        <v>243244</v>
      </c>
      <c r="C454" s="167" t="s">
        <v>11</v>
      </c>
      <c r="D454" s="278" t="s">
        <v>11</v>
      </c>
      <c r="E454" s="135">
        <v>220910030</v>
      </c>
      <c r="F454" s="153">
        <v>56320</v>
      </c>
      <c r="G454" s="135" t="s">
        <v>11</v>
      </c>
      <c r="H454" s="135" t="s">
        <v>11</v>
      </c>
      <c r="I454" s="135" t="s">
        <v>11</v>
      </c>
    </row>
    <row r="455" spans="1:18" s="128" customFormat="1" x14ac:dyDescent="0.4">
      <c r="A455" s="167"/>
      <c r="B455" s="277"/>
      <c r="C455" s="167" t="s">
        <v>11</v>
      </c>
      <c r="D455" s="278" t="s">
        <v>11</v>
      </c>
      <c r="E455" s="135">
        <v>220810156</v>
      </c>
      <c r="F455" s="153">
        <v>14250</v>
      </c>
      <c r="G455" s="135" t="s">
        <v>11</v>
      </c>
      <c r="H455" s="135" t="s">
        <v>11</v>
      </c>
      <c r="I455" s="135" t="s">
        <v>11</v>
      </c>
    </row>
    <row r="456" spans="1:18" s="128" customFormat="1" x14ac:dyDescent="0.4">
      <c r="A456" s="167"/>
      <c r="B456" s="277"/>
      <c r="C456" s="167" t="s">
        <v>11</v>
      </c>
      <c r="D456" s="278" t="s">
        <v>11</v>
      </c>
      <c r="E456" s="135">
        <v>220810433</v>
      </c>
      <c r="F456" s="153">
        <v>38000</v>
      </c>
      <c r="G456" s="135" t="s">
        <v>11</v>
      </c>
      <c r="H456" s="135" t="s">
        <v>11</v>
      </c>
      <c r="I456" s="135" t="s">
        <v>11</v>
      </c>
    </row>
    <row r="457" spans="1:18" s="128" customFormat="1" x14ac:dyDescent="0.4">
      <c r="A457" s="167"/>
      <c r="B457" s="277">
        <v>242906</v>
      </c>
      <c r="C457" s="167" t="s">
        <v>11</v>
      </c>
      <c r="D457" s="278" t="s">
        <v>11</v>
      </c>
      <c r="E457" s="135">
        <v>221010831</v>
      </c>
      <c r="F457" s="153">
        <v>79000</v>
      </c>
      <c r="G457" s="134">
        <v>243292</v>
      </c>
      <c r="H457" s="135">
        <v>48846179</v>
      </c>
      <c r="I457" s="135" t="s">
        <v>11</v>
      </c>
    </row>
    <row r="458" spans="1:18" s="128" customFormat="1" x14ac:dyDescent="0.4">
      <c r="A458" s="167"/>
      <c r="B458" s="277"/>
      <c r="C458" s="167" t="s">
        <v>11</v>
      </c>
      <c r="D458" s="278" t="s">
        <v>11</v>
      </c>
      <c r="E458" s="135">
        <v>221010823</v>
      </c>
      <c r="F458" s="153">
        <v>15000</v>
      </c>
      <c r="G458" s="135" t="s">
        <v>11</v>
      </c>
      <c r="H458" s="135" t="s">
        <v>11</v>
      </c>
      <c r="I458" s="135" t="s">
        <v>11</v>
      </c>
    </row>
    <row r="459" spans="1:18" s="128" customFormat="1" x14ac:dyDescent="0.4">
      <c r="A459" s="167"/>
      <c r="B459" s="277"/>
      <c r="C459" s="167" t="s">
        <v>11</v>
      </c>
      <c r="D459" s="278" t="s">
        <v>11</v>
      </c>
      <c r="E459" s="135">
        <v>221010496</v>
      </c>
      <c r="F459" s="153">
        <v>32750</v>
      </c>
      <c r="G459" s="135" t="s">
        <v>11</v>
      </c>
      <c r="H459" s="135" t="s">
        <v>11</v>
      </c>
      <c r="I459" s="135" t="s">
        <v>11</v>
      </c>
    </row>
    <row r="460" spans="1:18" s="128" customFormat="1" x14ac:dyDescent="0.4">
      <c r="A460" s="167"/>
      <c r="B460" s="277"/>
      <c r="C460" s="167" t="s">
        <v>11</v>
      </c>
      <c r="D460" s="278" t="s">
        <v>11</v>
      </c>
      <c r="E460" s="135">
        <v>221011314</v>
      </c>
      <c r="F460" s="153">
        <v>22500</v>
      </c>
      <c r="G460" s="135" t="s">
        <v>11</v>
      </c>
      <c r="H460" s="135" t="s">
        <v>11</v>
      </c>
      <c r="I460" s="135" t="s">
        <v>11</v>
      </c>
    </row>
    <row r="461" spans="1:18" s="128" customFormat="1" x14ac:dyDescent="0.4">
      <c r="A461" s="167"/>
      <c r="B461" s="277">
        <v>243290</v>
      </c>
      <c r="C461" s="167" t="s">
        <v>11</v>
      </c>
      <c r="D461" s="278" t="s">
        <v>11</v>
      </c>
      <c r="E461" s="135">
        <v>221210096</v>
      </c>
      <c r="F461" s="153">
        <v>22000</v>
      </c>
      <c r="G461" s="135" t="s">
        <v>11</v>
      </c>
      <c r="H461" s="135" t="s">
        <v>11</v>
      </c>
      <c r="I461" s="135" t="s">
        <v>11</v>
      </c>
    </row>
    <row r="462" spans="1:18" s="128" customFormat="1" x14ac:dyDescent="0.4">
      <c r="A462" s="167"/>
      <c r="B462" s="277"/>
      <c r="C462" s="167" t="s">
        <v>11</v>
      </c>
      <c r="D462" s="278" t="s">
        <v>11</v>
      </c>
      <c r="E462" s="311">
        <v>221010828</v>
      </c>
      <c r="F462" s="151">
        <v>48880</v>
      </c>
      <c r="G462" s="134">
        <v>243333</v>
      </c>
      <c r="H462" s="135">
        <v>49392738</v>
      </c>
      <c r="I462" s="135" t="s">
        <v>11</v>
      </c>
    </row>
    <row r="463" spans="1:18" s="128" customFormat="1" x14ac:dyDescent="0.4">
      <c r="A463" s="167"/>
      <c r="B463" s="277">
        <v>243300</v>
      </c>
      <c r="C463" s="167" t="s">
        <v>11</v>
      </c>
      <c r="D463" s="278" t="s">
        <v>11</v>
      </c>
      <c r="E463" s="311">
        <v>220910681</v>
      </c>
      <c r="F463" s="151">
        <v>22000</v>
      </c>
      <c r="G463" s="135" t="s">
        <v>11</v>
      </c>
      <c r="H463" s="135" t="s">
        <v>11</v>
      </c>
      <c r="I463" s="135" t="s">
        <v>11</v>
      </c>
    </row>
    <row r="464" spans="1:18" s="133" customFormat="1" x14ac:dyDescent="0.4">
      <c r="A464" s="273"/>
      <c r="B464" s="274">
        <v>243322</v>
      </c>
      <c r="C464" s="167" t="s">
        <v>11</v>
      </c>
      <c r="D464" s="278" t="s">
        <v>11</v>
      </c>
      <c r="E464" s="135">
        <v>221210795</v>
      </c>
      <c r="F464" s="153">
        <v>21000</v>
      </c>
      <c r="G464" s="135" t="s">
        <v>11</v>
      </c>
      <c r="H464" s="135" t="s">
        <v>11</v>
      </c>
      <c r="I464" s="135" t="s">
        <v>11</v>
      </c>
    </row>
    <row r="465" spans="1:10" s="133" customFormat="1" x14ac:dyDescent="0.4">
      <c r="A465" s="273"/>
      <c r="B465" s="274">
        <v>243361</v>
      </c>
      <c r="C465" s="167" t="s">
        <v>11</v>
      </c>
      <c r="D465" s="278" t="s">
        <v>11</v>
      </c>
      <c r="E465" s="273">
        <v>230110565</v>
      </c>
      <c r="F465" s="283">
        <v>78690</v>
      </c>
      <c r="G465" s="284"/>
      <c r="H465" s="284"/>
      <c r="I465" s="273"/>
    </row>
    <row r="466" spans="1:10" s="133" customFormat="1" x14ac:dyDescent="0.4">
      <c r="A466" s="273"/>
      <c r="B466" s="274"/>
      <c r="C466" s="167" t="s">
        <v>11</v>
      </c>
      <c r="D466" s="278" t="s">
        <v>11</v>
      </c>
      <c r="E466" s="273">
        <v>230110563</v>
      </c>
      <c r="F466" s="283">
        <v>26980</v>
      </c>
      <c r="G466" s="284"/>
      <c r="H466" s="284"/>
      <c r="I466" s="273"/>
    </row>
    <row r="467" spans="1:10" s="133" customFormat="1" x14ac:dyDescent="0.4">
      <c r="A467" s="273"/>
      <c r="B467" s="274"/>
      <c r="C467" s="167"/>
      <c r="D467" s="278"/>
      <c r="E467" s="273"/>
      <c r="F467" s="283"/>
      <c r="G467" s="284"/>
      <c r="H467" s="284"/>
      <c r="I467" s="273"/>
    </row>
    <row r="468" spans="1:10" s="133" customFormat="1" x14ac:dyDescent="0.4">
      <c r="A468" s="273">
        <v>33</v>
      </c>
      <c r="B468" s="274">
        <v>243312</v>
      </c>
      <c r="C468" s="167" t="s">
        <v>2303</v>
      </c>
      <c r="D468" s="278" t="s">
        <v>11</v>
      </c>
      <c r="E468" s="273" t="s">
        <v>2304</v>
      </c>
      <c r="F468" s="283">
        <v>9500</v>
      </c>
      <c r="G468" s="284"/>
      <c r="H468" s="284"/>
      <c r="I468" s="273"/>
    </row>
    <row r="469" spans="1:10" s="133" customFormat="1" x14ac:dyDescent="0.4">
      <c r="A469" s="273"/>
      <c r="B469" s="274"/>
      <c r="C469" s="167"/>
      <c r="D469" s="278"/>
      <c r="E469" s="273"/>
      <c r="F469" s="283"/>
      <c r="G469" s="284"/>
      <c r="H469" s="284"/>
      <c r="I469" s="273"/>
    </row>
    <row r="470" spans="1:10" s="133" customFormat="1" x14ac:dyDescent="0.4">
      <c r="A470" s="273">
        <v>34</v>
      </c>
      <c r="B470" s="274">
        <v>243322</v>
      </c>
      <c r="C470" s="167" t="s">
        <v>2360</v>
      </c>
      <c r="D470" s="278" t="s">
        <v>11</v>
      </c>
      <c r="E470" s="135" t="s">
        <v>2361</v>
      </c>
      <c r="F470" s="153">
        <v>55000</v>
      </c>
      <c r="G470" s="154">
        <v>243326</v>
      </c>
      <c r="H470" s="155">
        <v>49392698</v>
      </c>
      <c r="I470" s="135" t="s">
        <v>487</v>
      </c>
      <c r="J470" s="319">
        <f>F470</f>
        <v>55000</v>
      </c>
    </row>
    <row r="471" spans="1:10" s="133" customFormat="1" x14ac:dyDescent="0.4">
      <c r="A471" s="273"/>
      <c r="B471" s="274"/>
      <c r="C471" s="167"/>
      <c r="D471" s="278"/>
      <c r="E471" s="273"/>
      <c r="F471" s="283"/>
      <c r="G471" s="284"/>
      <c r="H471" s="284"/>
      <c r="I471" s="273"/>
    </row>
    <row r="472" spans="1:10" s="133" customFormat="1" x14ac:dyDescent="0.4">
      <c r="A472" s="273">
        <v>33</v>
      </c>
      <c r="B472" s="274">
        <v>242897</v>
      </c>
      <c r="C472" s="273" t="s">
        <v>88</v>
      </c>
      <c r="D472" s="320" t="s">
        <v>11</v>
      </c>
      <c r="E472" s="273" t="s">
        <v>89</v>
      </c>
      <c r="F472" s="283">
        <v>80000</v>
      </c>
      <c r="G472" s="284"/>
      <c r="H472" s="284"/>
      <c r="I472" s="273"/>
    </row>
    <row r="473" spans="1:10" s="133" customFormat="1" x14ac:dyDescent="0.4">
      <c r="A473" s="273"/>
      <c r="B473" s="274">
        <v>242940</v>
      </c>
      <c r="C473" s="273" t="s">
        <v>11</v>
      </c>
      <c r="D473" s="320" t="s">
        <v>11</v>
      </c>
      <c r="E473" s="273" t="s">
        <v>90</v>
      </c>
      <c r="F473" s="283">
        <v>80000</v>
      </c>
      <c r="G473" s="284"/>
      <c r="H473" s="284"/>
      <c r="I473" s="273"/>
    </row>
    <row r="474" spans="1:10" s="128" customFormat="1" x14ac:dyDescent="0.4">
      <c r="A474" s="167"/>
      <c r="B474" s="277"/>
      <c r="C474" s="167"/>
      <c r="D474" s="278"/>
      <c r="E474" s="167"/>
      <c r="F474" s="163"/>
      <c r="G474" s="290"/>
      <c r="H474" s="290"/>
      <c r="I474" s="167"/>
    </row>
    <row r="475" spans="1:10" s="133" customFormat="1" x14ac:dyDescent="0.4">
      <c r="A475" s="336">
        <v>34</v>
      </c>
      <c r="B475" s="274">
        <v>243101</v>
      </c>
      <c r="C475" s="273" t="s">
        <v>234</v>
      </c>
      <c r="D475" s="320"/>
      <c r="E475" s="273">
        <v>6505009</v>
      </c>
      <c r="F475" s="283">
        <v>20000</v>
      </c>
      <c r="G475" s="284"/>
      <c r="H475" s="284"/>
      <c r="I475" s="273"/>
    </row>
    <row r="476" spans="1:10" s="128" customFormat="1" x14ac:dyDescent="0.4">
      <c r="A476" s="354"/>
      <c r="B476" s="277"/>
      <c r="C476" s="167"/>
      <c r="D476" s="278"/>
      <c r="E476" s="167"/>
      <c r="F476" s="163"/>
      <c r="G476" s="290"/>
      <c r="H476" s="290"/>
      <c r="I476" s="167"/>
    </row>
    <row r="477" spans="1:10" s="133" customFormat="1" x14ac:dyDescent="0.4">
      <c r="A477" s="273">
        <v>35</v>
      </c>
      <c r="B477" s="274">
        <v>242958</v>
      </c>
      <c r="C477" s="273" t="s">
        <v>148</v>
      </c>
      <c r="D477" s="320" t="s">
        <v>11</v>
      </c>
      <c r="E477" s="137">
        <v>22060065</v>
      </c>
      <c r="F477" s="156">
        <v>25000</v>
      </c>
      <c r="G477" s="137"/>
      <c r="H477" s="137"/>
      <c r="I477" s="137"/>
      <c r="J477" s="319"/>
    </row>
    <row r="478" spans="1:10" s="133" customFormat="1" x14ac:dyDescent="0.4">
      <c r="A478" s="273"/>
      <c r="B478" s="274"/>
      <c r="C478" s="273"/>
      <c r="D478" s="320"/>
      <c r="E478" s="137"/>
      <c r="F478" s="156"/>
      <c r="G478" s="137"/>
      <c r="H478" s="137"/>
      <c r="I478" s="137"/>
      <c r="J478" s="319"/>
    </row>
    <row r="479" spans="1:10" s="128" customFormat="1" x14ac:dyDescent="0.4">
      <c r="A479" s="167">
        <v>36</v>
      </c>
      <c r="B479" s="277">
        <v>243180</v>
      </c>
      <c r="C479" s="167" t="s">
        <v>576</v>
      </c>
      <c r="D479" s="278" t="s">
        <v>11</v>
      </c>
      <c r="E479" s="135" t="s">
        <v>577</v>
      </c>
      <c r="F479" s="165">
        <v>100000</v>
      </c>
      <c r="G479" s="134">
        <v>243270</v>
      </c>
      <c r="H479" s="135">
        <v>53664260</v>
      </c>
      <c r="I479" s="135" t="s">
        <v>487</v>
      </c>
      <c r="J479" s="299">
        <f>F479</f>
        <v>100000</v>
      </c>
    </row>
    <row r="480" spans="1:10" s="128" customFormat="1" x14ac:dyDescent="0.4">
      <c r="A480" s="167"/>
      <c r="B480" s="277"/>
      <c r="C480" s="137" t="s">
        <v>11</v>
      </c>
      <c r="D480" s="328" t="s">
        <v>11</v>
      </c>
      <c r="E480" s="140"/>
      <c r="F480" s="141"/>
      <c r="G480" s="140"/>
      <c r="H480" s="140"/>
      <c r="I480" s="140"/>
      <c r="J480" s="299"/>
    </row>
    <row r="481" spans="1:10" s="128" customFormat="1" x14ac:dyDescent="0.4">
      <c r="A481" s="167"/>
      <c r="B481" s="277"/>
      <c r="C481" s="137" t="s">
        <v>11</v>
      </c>
      <c r="D481" s="328" t="s">
        <v>11</v>
      </c>
      <c r="E481" s="140"/>
      <c r="F481" s="141"/>
      <c r="G481" s="140"/>
      <c r="H481" s="140"/>
      <c r="I481" s="140"/>
      <c r="J481" s="299"/>
    </row>
    <row r="482" spans="1:10" s="128" customFormat="1" x14ac:dyDescent="0.4">
      <c r="A482" s="167"/>
      <c r="B482" s="277"/>
      <c r="C482" s="137" t="s">
        <v>11</v>
      </c>
      <c r="D482" s="328" t="s">
        <v>11</v>
      </c>
      <c r="E482" s="140"/>
      <c r="F482" s="141"/>
      <c r="G482" s="140"/>
      <c r="H482" s="140"/>
      <c r="I482" s="140"/>
      <c r="J482" s="299"/>
    </row>
    <row r="483" spans="1:10" s="133" customFormat="1" x14ac:dyDescent="0.4">
      <c r="A483" s="273"/>
      <c r="B483" s="274"/>
      <c r="C483" s="273"/>
      <c r="D483" s="320"/>
      <c r="E483" s="137"/>
      <c r="F483" s="156"/>
      <c r="G483" s="137"/>
      <c r="H483" s="137"/>
      <c r="I483" s="137"/>
      <c r="J483" s="319"/>
    </row>
    <row r="484" spans="1:10" s="128" customFormat="1" x14ac:dyDescent="0.4">
      <c r="A484" s="167">
        <v>37</v>
      </c>
      <c r="B484" s="277">
        <v>243200</v>
      </c>
      <c r="C484" s="167" t="s">
        <v>756</v>
      </c>
      <c r="D484" s="278" t="s">
        <v>11</v>
      </c>
      <c r="E484" s="195" t="s">
        <v>757</v>
      </c>
      <c r="F484" s="170">
        <v>47080</v>
      </c>
      <c r="G484" s="146">
        <v>243243</v>
      </c>
      <c r="H484" s="144">
        <v>53044999</v>
      </c>
      <c r="I484" s="144" t="s">
        <v>487</v>
      </c>
      <c r="J484" s="299">
        <f>F484</f>
        <v>47080</v>
      </c>
    </row>
    <row r="485" spans="1:10" s="133" customFormat="1" x14ac:dyDescent="0.4">
      <c r="A485" s="273"/>
      <c r="B485" s="274"/>
      <c r="C485" s="273"/>
      <c r="D485" s="320"/>
      <c r="E485" s="137"/>
      <c r="F485" s="156"/>
      <c r="G485" s="137"/>
      <c r="H485" s="137"/>
      <c r="I485" s="137"/>
      <c r="J485" s="319"/>
    </row>
    <row r="486" spans="1:10" s="349" customFormat="1" x14ac:dyDescent="0.4">
      <c r="A486" s="345">
        <v>38</v>
      </c>
      <c r="B486" s="355" t="s">
        <v>776</v>
      </c>
      <c r="C486" s="345" t="s">
        <v>777</v>
      </c>
      <c r="D486" s="278" t="s">
        <v>11</v>
      </c>
      <c r="E486" s="135">
        <v>1447459</v>
      </c>
      <c r="F486" s="165">
        <v>97900</v>
      </c>
      <c r="G486" s="134">
        <v>243230</v>
      </c>
      <c r="H486" s="135">
        <v>53044973</v>
      </c>
      <c r="I486" s="135" t="s">
        <v>487</v>
      </c>
      <c r="J486" s="356">
        <f>F486</f>
        <v>97900</v>
      </c>
    </row>
    <row r="487" spans="1:10" s="133" customFormat="1" x14ac:dyDescent="0.4">
      <c r="A487" s="273"/>
      <c r="B487" s="274"/>
      <c r="C487" s="273"/>
      <c r="D487" s="320"/>
      <c r="E487" s="137"/>
      <c r="F487" s="156"/>
      <c r="G487" s="137"/>
      <c r="H487" s="137"/>
      <c r="I487" s="137"/>
      <c r="J487" s="319"/>
    </row>
    <row r="488" spans="1:10" s="133" customFormat="1" x14ac:dyDescent="0.4">
      <c r="A488" s="273">
        <v>39</v>
      </c>
      <c r="B488" s="274">
        <v>242899</v>
      </c>
      <c r="C488" s="273" t="s">
        <v>1432</v>
      </c>
      <c r="D488" s="278" t="s">
        <v>11</v>
      </c>
      <c r="E488" s="135" t="s">
        <v>1433</v>
      </c>
      <c r="F488" s="165">
        <v>41800</v>
      </c>
      <c r="G488" s="134">
        <v>243276</v>
      </c>
      <c r="H488" s="135">
        <v>53664269</v>
      </c>
      <c r="I488" s="135" t="s">
        <v>487</v>
      </c>
      <c r="J488" s="319">
        <f>F488+F489</f>
        <v>66800</v>
      </c>
    </row>
    <row r="489" spans="1:10" s="133" customFormat="1" x14ac:dyDescent="0.4">
      <c r="A489" s="273"/>
      <c r="B489" s="274"/>
      <c r="C489" s="137" t="s">
        <v>11</v>
      </c>
      <c r="D489" s="328" t="s">
        <v>11</v>
      </c>
      <c r="E489" s="135" t="s">
        <v>2073</v>
      </c>
      <c r="F489" s="165">
        <v>25000</v>
      </c>
      <c r="G489" s="134">
        <v>243315</v>
      </c>
      <c r="H489" s="135">
        <v>48846311</v>
      </c>
      <c r="I489" s="135" t="s">
        <v>487</v>
      </c>
      <c r="J489" s="319"/>
    </row>
    <row r="490" spans="1:10" s="293" customFormat="1" x14ac:dyDescent="0.4">
      <c r="A490" s="137"/>
      <c r="B490" s="136">
        <v>243333</v>
      </c>
      <c r="C490" s="137" t="s">
        <v>11</v>
      </c>
      <c r="D490" s="328" t="s">
        <v>11</v>
      </c>
      <c r="E490" s="137" t="s">
        <v>2563</v>
      </c>
      <c r="F490" s="156">
        <v>35000</v>
      </c>
      <c r="G490" s="136"/>
      <c r="H490" s="137"/>
      <c r="I490" s="137"/>
      <c r="J490" s="329"/>
    </row>
    <row r="491" spans="1:10" s="293" customFormat="1" x14ac:dyDescent="0.4">
      <c r="A491" s="137"/>
      <c r="B491" s="136">
        <v>243367</v>
      </c>
      <c r="C491" s="137" t="s">
        <v>11</v>
      </c>
      <c r="D491" s="328" t="s">
        <v>11</v>
      </c>
      <c r="E491" s="137" t="s">
        <v>2882</v>
      </c>
      <c r="F491" s="156">
        <v>25000</v>
      </c>
      <c r="G491" s="136"/>
      <c r="H491" s="137"/>
      <c r="I491" s="137"/>
      <c r="J491" s="329"/>
    </row>
    <row r="492" spans="1:10" s="293" customFormat="1" x14ac:dyDescent="0.4">
      <c r="A492" s="137"/>
      <c r="B492" s="136"/>
      <c r="C492" s="137" t="s">
        <v>11</v>
      </c>
      <c r="D492" s="328" t="s">
        <v>11</v>
      </c>
      <c r="E492" s="137" t="s">
        <v>3012</v>
      </c>
      <c r="F492" s="156">
        <v>8400</v>
      </c>
      <c r="G492" s="136"/>
      <c r="H492" s="137"/>
      <c r="I492" s="137"/>
      <c r="J492" s="329"/>
    </row>
    <row r="493" spans="1:10" s="293" customFormat="1" x14ac:dyDescent="0.4">
      <c r="A493" s="137"/>
      <c r="B493" s="136"/>
      <c r="C493" s="137" t="s">
        <v>11</v>
      </c>
      <c r="D493" s="328" t="s">
        <v>11</v>
      </c>
      <c r="E493" s="137"/>
      <c r="F493" s="156"/>
      <c r="G493" s="136"/>
      <c r="H493" s="137"/>
      <c r="I493" s="137"/>
      <c r="J493" s="329"/>
    </row>
    <row r="494" spans="1:10" s="133" customFormat="1" x14ac:dyDescent="0.4">
      <c r="A494" s="273"/>
      <c r="B494" s="274"/>
      <c r="C494" s="137"/>
      <c r="D494" s="328"/>
      <c r="E494" s="137"/>
      <c r="F494" s="156"/>
      <c r="G494" s="137"/>
      <c r="H494" s="137"/>
      <c r="I494" s="137"/>
      <c r="J494" s="319"/>
    </row>
    <row r="495" spans="1:10" s="133" customFormat="1" x14ac:dyDescent="0.4">
      <c r="A495" s="273">
        <v>40</v>
      </c>
      <c r="B495" s="274">
        <v>243304</v>
      </c>
      <c r="C495" s="137" t="s">
        <v>2219</v>
      </c>
      <c r="D495" s="328" t="s">
        <v>11</v>
      </c>
      <c r="E495" s="135">
        <v>654122</v>
      </c>
      <c r="F495" s="165">
        <v>17500</v>
      </c>
      <c r="G495" s="134">
        <v>243305</v>
      </c>
      <c r="H495" s="135">
        <v>48846253</v>
      </c>
      <c r="I495" s="135" t="s">
        <v>487</v>
      </c>
      <c r="J495" s="319">
        <f>F495</f>
        <v>17500</v>
      </c>
    </row>
    <row r="496" spans="1:10" s="133" customFormat="1" x14ac:dyDescent="0.4">
      <c r="A496" s="273"/>
      <c r="B496" s="274">
        <v>243374</v>
      </c>
      <c r="C496" s="137" t="s">
        <v>11</v>
      </c>
      <c r="D496" s="328" t="s">
        <v>11</v>
      </c>
      <c r="E496" s="137">
        <v>660380</v>
      </c>
      <c r="F496" s="156">
        <v>17500</v>
      </c>
      <c r="G496" s="137"/>
      <c r="H496" s="137"/>
      <c r="I496" s="137"/>
      <c r="J496" s="319"/>
    </row>
    <row r="497" spans="1:10" s="133" customFormat="1" x14ac:dyDescent="0.4">
      <c r="A497" s="273"/>
      <c r="B497" s="274"/>
      <c r="C497" s="137" t="s">
        <v>11</v>
      </c>
      <c r="D497" s="328" t="s">
        <v>11</v>
      </c>
      <c r="E497" s="137"/>
      <c r="F497" s="156"/>
      <c r="G497" s="137"/>
      <c r="H497" s="137"/>
      <c r="I497" s="137"/>
      <c r="J497" s="319"/>
    </row>
    <row r="498" spans="1:10" s="133" customFormat="1" x14ac:dyDescent="0.4">
      <c r="A498" s="273"/>
      <c r="B498" s="274"/>
      <c r="C498" s="137" t="s">
        <v>11</v>
      </c>
      <c r="D498" s="328" t="s">
        <v>11</v>
      </c>
      <c r="E498" s="137"/>
      <c r="F498" s="156"/>
      <c r="G498" s="137"/>
      <c r="H498" s="137"/>
      <c r="I498" s="137"/>
      <c r="J498" s="319"/>
    </row>
    <row r="499" spans="1:10" s="133" customFormat="1" x14ac:dyDescent="0.4">
      <c r="A499" s="273"/>
      <c r="B499" s="274"/>
      <c r="C499" s="273"/>
      <c r="D499" s="320"/>
      <c r="E499" s="137"/>
      <c r="F499" s="156"/>
      <c r="G499" s="137"/>
      <c r="H499" s="137"/>
      <c r="I499" s="137"/>
      <c r="J499" s="319"/>
    </row>
    <row r="500" spans="1:10" s="133" customFormat="1" x14ac:dyDescent="0.4">
      <c r="A500" s="273"/>
      <c r="B500" s="274"/>
      <c r="C500" s="273"/>
      <c r="D500" s="320"/>
      <c r="E500" s="137"/>
      <c r="F500" s="156"/>
      <c r="G500" s="137"/>
      <c r="H500" s="137"/>
      <c r="I500" s="137"/>
      <c r="J500" s="319"/>
    </row>
    <row r="501" spans="1:10" s="133" customFormat="1" x14ac:dyDescent="0.4">
      <c r="A501" s="273">
        <v>40</v>
      </c>
      <c r="B501" s="274">
        <v>243159</v>
      </c>
      <c r="C501" s="273" t="s">
        <v>98</v>
      </c>
      <c r="D501" s="320" t="s">
        <v>11</v>
      </c>
      <c r="E501" s="307" t="s">
        <v>337</v>
      </c>
      <c r="F501" s="153">
        <v>66397.78</v>
      </c>
      <c r="G501" s="134">
        <v>243193</v>
      </c>
      <c r="H501" s="135">
        <v>52410550</v>
      </c>
      <c r="I501" s="135" t="s">
        <v>487</v>
      </c>
      <c r="J501" s="319">
        <f>F501+F502+F503+F504+F505+F506+F507+F508+F509+F510+F511+F512+F513</f>
        <v>737537.17999999993</v>
      </c>
    </row>
    <row r="502" spans="1:10" s="133" customFormat="1" x14ac:dyDescent="0.4">
      <c r="A502" s="273"/>
      <c r="B502" s="274">
        <v>243027</v>
      </c>
      <c r="C502" s="273" t="s">
        <v>11</v>
      </c>
      <c r="D502" s="320" t="s">
        <v>11</v>
      </c>
      <c r="E502" s="307" t="s">
        <v>187</v>
      </c>
      <c r="F502" s="153">
        <v>54265.05</v>
      </c>
      <c r="G502" s="134" t="s">
        <v>11</v>
      </c>
      <c r="H502" s="134" t="s">
        <v>11</v>
      </c>
      <c r="I502" s="134" t="s">
        <v>11</v>
      </c>
    </row>
    <row r="503" spans="1:10" s="293" customFormat="1" x14ac:dyDescent="0.4">
      <c r="A503" s="334"/>
      <c r="B503" s="136"/>
      <c r="C503" s="137"/>
      <c r="D503" s="328"/>
      <c r="E503" s="307" t="s">
        <v>594</v>
      </c>
      <c r="F503" s="153">
        <v>54560.37</v>
      </c>
      <c r="G503" s="134">
        <v>243228</v>
      </c>
      <c r="H503" s="307">
        <v>53044939</v>
      </c>
      <c r="I503" s="134" t="s">
        <v>11</v>
      </c>
    </row>
    <row r="504" spans="1:10" s="293" customFormat="1" x14ac:dyDescent="0.4">
      <c r="A504" s="137"/>
      <c r="B504" s="136">
        <v>243180</v>
      </c>
      <c r="C504" s="137" t="s">
        <v>11</v>
      </c>
      <c r="D504" s="328" t="s">
        <v>11</v>
      </c>
      <c r="E504" s="307" t="s">
        <v>571</v>
      </c>
      <c r="F504" s="153">
        <v>52493.13</v>
      </c>
      <c r="G504" s="134" t="s">
        <v>11</v>
      </c>
      <c r="H504" s="134" t="s">
        <v>11</v>
      </c>
      <c r="I504" s="134" t="s">
        <v>11</v>
      </c>
    </row>
    <row r="505" spans="1:10" s="351" customFormat="1" x14ac:dyDescent="0.4">
      <c r="A505" s="357"/>
      <c r="B505" s="174">
        <v>243209</v>
      </c>
      <c r="C505" s="175" t="s">
        <v>11</v>
      </c>
      <c r="D505" s="331" t="s">
        <v>11</v>
      </c>
      <c r="E505" s="307" t="s">
        <v>829</v>
      </c>
      <c r="F505" s="153">
        <v>70064.759999999995</v>
      </c>
      <c r="G505" s="134">
        <v>243243</v>
      </c>
      <c r="H505" s="307">
        <v>53045024</v>
      </c>
      <c r="I505" s="134" t="s">
        <v>11</v>
      </c>
    </row>
    <row r="506" spans="1:10" s="351" customFormat="1" x14ac:dyDescent="0.4">
      <c r="A506" s="357"/>
      <c r="B506" s="174"/>
      <c r="C506" s="175" t="s">
        <v>11</v>
      </c>
      <c r="D506" s="331" t="s">
        <v>11</v>
      </c>
      <c r="E506" s="307" t="s">
        <v>830</v>
      </c>
      <c r="F506" s="153">
        <v>56824.49</v>
      </c>
      <c r="G506" s="134" t="s">
        <v>11</v>
      </c>
      <c r="H506" s="134" t="s">
        <v>11</v>
      </c>
      <c r="I506" s="134" t="s">
        <v>11</v>
      </c>
    </row>
    <row r="507" spans="1:10" s="351" customFormat="1" x14ac:dyDescent="0.4">
      <c r="A507" s="357"/>
      <c r="B507" s="174"/>
      <c r="C507" s="175" t="s">
        <v>11</v>
      </c>
      <c r="D507" s="331" t="s">
        <v>11</v>
      </c>
      <c r="E507" s="307" t="s">
        <v>831</v>
      </c>
      <c r="F507" s="153">
        <v>69941.62</v>
      </c>
      <c r="G507" s="134" t="s">
        <v>11</v>
      </c>
      <c r="H507" s="134" t="s">
        <v>11</v>
      </c>
      <c r="I507" s="134" t="s">
        <v>11</v>
      </c>
    </row>
    <row r="508" spans="1:10" s="351" customFormat="1" x14ac:dyDescent="0.4">
      <c r="A508" s="357"/>
      <c r="B508" s="174"/>
      <c r="C508" s="175" t="s">
        <v>11</v>
      </c>
      <c r="D508" s="331" t="s">
        <v>11</v>
      </c>
      <c r="E508" s="529" t="s">
        <v>1202</v>
      </c>
      <c r="F508" s="622">
        <v>64010.61</v>
      </c>
      <c r="G508" s="134">
        <v>243283</v>
      </c>
      <c r="H508" s="307">
        <v>53664311</v>
      </c>
      <c r="I508" s="134" t="s">
        <v>11</v>
      </c>
    </row>
    <row r="509" spans="1:10" s="351" customFormat="1" x14ac:dyDescent="0.4">
      <c r="A509" s="357"/>
      <c r="B509" s="174">
        <v>243220</v>
      </c>
      <c r="C509" s="175" t="s">
        <v>11</v>
      </c>
      <c r="D509" s="331" t="s">
        <v>11</v>
      </c>
      <c r="E509" s="529" t="s">
        <v>1306</v>
      </c>
      <c r="F509" s="622">
        <v>57119.81</v>
      </c>
      <c r="G509" s="134" t="s">
        <v>11</v>
      </c>
      <c r="H509" s="134" t="s">
        <v>11</v>
      </c>
      <c r="I509" s="134" t="s">
        <v>11</v>
      </c>
    </row>
    <row r="510" spans="1:10" s="351" customFormat="1" x14ac:dyDescent="0.4">
      <c r="A510" s="357"/>
      <c r="B510" s="174">
        <v>243271</v>
      </c>
      <c r="C510" s="175" t="s">
        <v>11</v>
      </c>
      <c r="D510" s="331" t="s">
        <v>11</v>
      </c>
      <c r="E510" s="529" t="s">
        <v>1701</v>
      </c>
      <c r="F510" s="622">
        <v>54142</v>
      </c>
      <c r="G510" s="134">
        <v>243306</v>
      </c>
      <c r="H510" s="307">
        <v>48846262</v>
      </c>
      <c r="I510" s="134" t="s">
        <v>11</v>
      </c>
    </row>
    <row r="511" spans="1:10" s="351" customFormat="1" x14ac:dyDescent="0.4">
      <c r="A511" s="357"/>
      <c r="B511" s="174">
        <v>243290</v>
      </c>
      <c r="C511" s="175" t="s">
        <v>11</v>
      </c>
      <c r="D511" s="331" t="s">
        <v>11</v>
      </c>
      <c r="E511" s="529" t="s">
        <v>2067</v>
      </c>
      <c r="F511" s="622">
        <v>50893.48</v>
      </c>
      <c r="G511" s="134" t="s">
        <v>11</v>
      </c>
      <c r="H511" s="134" t="s">
        <v>11</v>
      </c>
      <c r="I511" s="134" t="s">
        <v>11</v>
      </c>
    </row>
    <row r="512" spans="1:10" s="351" customFormat="1" x14ac:dyDescent="0.4">
      <c r="A512" s="357"/>
      <c r="B512" s="174">
        <v>243312</v>
      </c>
      <c r="C512" s="175" t="s">
        <v>11</v>
      </c>
      <c r="D512" s="331" t="s">
        <v>11</v>
      </c>
      <c r="E512" s="529" t="s">
        <v>2327</v>
      </c>
      <c r="F512" s="622">
        <v>34330.949999999997</v>
      </c>
      <c r="G512" s="134">
        <v>243333</v>
      </c>
      <c r="H512" s="307">
        <v>49392736</v>
      </c>
      <c r="I512" s="134" t="s">
        <v>11</v>
      </c>
    </row>
    <row r="513" spans="1:10" s="351" customFormat="1" x14ac:dyDescent="0.4">
      <c r="A513" s="357"/>
      <c r="B513" s="174"/>
      <c r="C513" s="175" t="s">
        <v>11</v>
      </c>
      <c r="D513" s="331" t="s">
        <v>11</v>
      </c>
      <c r="E513" s="529" t="s">
        <v>2328</v>
      </c>
      <c r="F513" s="622">
        <v>52493.13</v>
      </c>
      <c r="G513" s="134" t="s">
        <v>11</v>
      </c>
      <c r="H513" s="134" t="s">
        <v>11</v>
      </c>
      <c r="I513" s="134" t="s">
        <v>11</v>
      </c>
    </row>
    <row r="514" spans="1:10" s="351" customFormat="1" x14ac:dyDescent="0.4">
      <c r="A514" s="357"/>
      <c r="B514" s="174"/>
      <c r="C514" s="175" t="s">
        <v>11</v>
      </c>
      <c r="D514" s="331" t="s">
        <v>11</v>
      </c>
      <c r="E514" s="177" t="s">
        <v>2564</v>
      </c>
      <c r="F514" s="358">
        <v>43731.97</v>
      </c>
      <c r="G514" s="174"/>
      <c r="H514" s="175"/>
      <c r="I514" s="175"/>
    </row>
    <row r="515" spans="1:10" s="351" customFormat="1" x14ac:dyDescent="0.4">
      <c r="A515" s="357"/>
      <c r="B515" s="174">
        <v>243367</v>
      </c>
      <c r="C515" s="175" t="s">
        <v>11</v>
      </c>
      <c r="D515" s="331" t="s">
        <v>11</v>
      </c>
      <c r="E515" s="177" t="s">
        <v>2923</v>
      </c>
      <c r="F515" s="358">
        <v>70187.72</v>
      </c>
      <c r="G515" s="174"/>
      <c r="H515" s="175"/>
      <c r="I515" s="175"/>
    </row>
    <row r="516" spans="1:10" s="351" customFormat="1" x14ac:dyDescent="0.4">
      <c r="A516" s="357"/>
      <c r="B516" s="174"/>
      <c r="C516" s="175" t="s">
        <v>11</v>
      </c>
      <c r="D516" s="331" t="s">
        <v>11</v>
      </c>
      <c r="E516" s="177"/>
      <c r="F516" s="358"/>
      <c r="G516" s="174"/>
      <c r="H516" s="175"/>
      <c r="I516" s="175"/>
    </row>
    <row r="517" spans="1:10" s="351" customFormat="1" x14ac:dyDescent="0.4">
      <c r="A517" s="357"/>
      <c r="B517" s="174"/>
      <c r="C517" s="175"/>
      <c r="D517" s="331"/>
      <c r="E517" s="177"/>
      <c r="F517" s="358"/>
      <c r="G517" s="174"/>
      <c r="H517" s="175"/>
      <c r="I517" s="175"/>
    </row>
    <row r="518" spans="1:10" s="351" customFormat="1" x14ac:dyDescent="0.4">
      <c r="A518" s="357"/>
      <c r="B518" s="174"/>
      <c r="C518" s="175"/>
      <c r="D518" s="331"/>
      <c r="E518" s="177"/>
      <c r="F518" s="358"/>
      <c r="G518" s="174"/>
      <c r="H518" s="175"/>
      <c r="I518" s="175"/>
    </row>
    <row r="519" spans="1:10" s="293" customFormat="1" x14ac:dyDescent="0.4">
      <c r="A519" s="334"/>
      <c r="B519" s="136"/>
      <c r="C519" s="137"/>
      <c r="D519" s="328"/>
      <c r="E519" s="157"/>
      <c r="F519" s="139"/>
      <c r="G519" s="136"/>
      <c r="H519" s="137"/>
      <c r="I519" s="137"/>
    </row>
    <row r="520" spans="1:10" s="351" customFormat="1" x14ac:dyDescent="0.4">
      <c r="A520" s="357">
        <v>41</v>
      </c>
      <c r="B520" s="174">
        <v>243192</v>
      </c>
      <c r="C520" s="175" t="s">
        <v>694</v>
      </c>
      <c r="D520" s="331" t="s">
        <v>11</v>
      </c>
      <c r="E520" s="618" t="s">
        <v>695</v>
      </c>
      <c r="F520" s="619">
        <v>51000</v>
      </c>
      <c r="G520" s="525">
        <v>243266</v>
      </c>
      <c r="H520" s="620">
        <v>53664234</v>
      </c>
      <c r="I520" s="620" t="s">
        <v>487</v>
      </c>
      <c r="J520" s="613">
        <f>F520</f>
        <v>51000</v>
      </c>
    </row>
    <row r="521" spans="1:10" s="351" customFormat="1" x14ac:dyDescent="0.4">
      <c r="A521" s="357"/>
      <c r="B521" s="174"/>
      <c r="C521" s="175"/>
      <c r="D521" s="331"/>
      <c r="E521" s="177" t="s">
        <v>2329</v>
      </c>
      <c r="F521" s="358">
        <v>51000</v>
      </c>
      <c r="G521" s="174"/>
      <c r="H521" s="175"/>
      <c r="I521" s="175"/>
      <c r="J521" s="613"/>
    </row>
    <row r="522" spans="1:10" s="351" customFormat="1" x14ac:dyDescent="0.4">
      <c r="A522" s="357"/>
      <c r="B522" s="174"/>
      <c r="C522" s="175"/>
      <c r="D522" s="331"/>
      <c r="E522" s="177"/>
      <c r="F522" s="358"/>
      <c r="G522" s="174"/>
      <c r="H522" s="175"/>
      <c r="I522" s="175"/>
      <c r="J522" s="613"/>
    </row>
    <row r="523" spans="1:10" s="293" customFormat="1" x14ac:dyDescent="0.4">
      <c r="A523" s="334"/>
      <c r="B523" s="136"/>
      <c r="C523" s="137"/>
      <c r="D523" s="328"/>
      <c r="E523" s="157"/>
      <c r="F523" s="139"/>
      <c r="G523" s="136"/>
      <c r="H523" s="137"/>
      <c r="I523" s="137"/>
    </row>
    <row r="524" spans="1:10" s="293" customFormat="1" x14ac:dyDescent="0.4">
      <c r="A524" s="334">
        <v>42</v>
      </c>
      <c r="B524" s="136">
        <v>243272</v>
      </c>
      <c r="C524" s="323" t="s">
        <v>1722</v>
      </c>
      <c r="D524" s="331" t="s">
        <v>11</v>
      </c>
      <c r="E524" s="307" t="s">
        <v>1723</v>
      </c>
      <c r="F524" s="153">
        <v>44050</v>
      </c>
      <c r="G524" s="134">
        <v>243290</v>
      </c>
      <c r="H524" s="135">
        <v>53664356</v>
      </c>
      <c r="I524" s="135" t="s">
        <v>487</v>
      </c>
      <c r="J524" s="329">
        <f>F524</f>
        <v>44050</v>
      </c>
    </row>
    <row r="525" spans="1:10" s="293" customFormat="1" x14ac:dyDescent="0.4">
      <c r="A525" s="334"/>
      <c r="B525" s="136"/>
      <c r="C525" s="137"/>
      <c r="D525" s="328"/>
      <c r="E525" s="157" t="s">
        <v>2363</v>
      </c>
      <c r="F525" s="139">
        <v>90000</v>
      </c>
      <c r="G525" s="136"/>
      <c r="H525" s="137"/>
      <c r="I525" s="137"/>
    </row>
    <row r="526" spans="1:10" s="293" customFormat="1" x14ac:dyDescent="0.4">
      <c r="A526" s="334"/>
      <c r="B526" s="136"/>
      <c r="C526" s="137"/>
      <c r="D526" s="328"/>
      <c r="E526" s="157"/>
      <c r="F526" s="139"/>
      <c r="G526" s="136"/>
      <c r="H526" s="137"/>
      <c r="I526" s="137"/>
    </row>
    <row r="527" spans="1:10" s="293" customFormat="1" x14ac:dyDescent="0.4">
      <c r="A527" s="334"/>
      <c r="B527" s="136"/>
      <c r="C527" s="137"/>
      <c r="D527" s="328"/>
      <c r="E527" s="157"/>
      <c r="F527" s="139"/>
      <c r="G527" s="136"/>
      <c r="H527" s="137"/>
      <c r="I527" s="137"/>
    </row>
    <row r="528" spans="1:10" s="293" customFormat="1" x14ac:dyDescent="0.4">
      <c r="A528" s="334"/>
      <c r="B528" s="136"/>
      <c r="C528" s="137"/>
      <c r="D528" s="328"/>
      <c r="E528" s="157"/>
      <c r="F528" s="139"/>
      <c r="G528" s="136"/>
      <c r="H528" s="137"/>
      <c r="I528" s="137"/>
    </row>
    <row r="529" spans="1:10" s="272" customFormat="1" x14ac:dyDescent="0.4">
      <c r="A529" s="333">
        <v>43</v>
      </c>
      <c r="B529" s="142">
        <v>243180</v>
      </c>
      <c r="C529" s="167" t="s">
        <v>588</v>
      </c>
      <c r="D529" s="278" t="s">
        <v>11</v>
      </c>
      <c r="E529" s="307" t="s">
        <v>587</v>
      </c>
      <c r="F529" s="153">
        <v>23600</v>
      </c>
      <c r="G529" s="134">
        <v>243200</v>
      </c>
      <c r="H529" s="135">
        <v>52410539</v>
      </c>
      <c r="I529" s="135" t="s">
        <v>487</v>
      </c>
      <c r="J529" s="271">
        <f>F529+F530+F531+F532+F533+F534+F535+F536+F537+F538</f>
        <v>317600</v>
      </c>
    </row>
    <row r="530" spans="1:10" s="272" customFormat="1" x14ac:dyDescent="0.4">
      <c r="A530" s="333"/>
      <c r="B530" s="142"/>
      <c r="C530" s="167" t="s">
        <v>11</v>
      </c>
      <c r="D530" s="278" t="s">
        <v>11</v>
      </c>
      <c r="E530" s="307" t="s">
        <v>650</v>
      </c>
      <c r="F530" s="153">
        <v>39400</v>
      </c>
      <c r="G530" s="134" t="s">
        <v>11</v>
      </c>
      <c r="H530" s="135" t="s">
        <v>11</v>
      </c>
      <c r="I530" s="135" t="s">
        <v>11</v>
      </c>
    </row>
    <row r="531" spans="1:10" s="272" customFormat="1" x14ac:dyDescent="0.4">
      <c r="A531" s="333"/>
      <c r="B531" s="142">
        <v>243192</v>
      </c>
      <c r="C531" s="167" t="s">
        <v>11</v>
      </c>
      <c r="D531" s="278" t="s">
        <v>11</v>
      </c>
      <c r="E531" s="307" t="s">
        <v>697</v>
      </c>
      <c r="F531" s="153">
        <v>72050</v>
      </c>
      <c r="G531" s="134" t="s">
        <v>11</v>
      </c>
      <c r="H531" s="135" t="s">
        <v>11</v>
      </c>
      <c r="I531" s="135" t="s">
        <v>11</v>
      </c>
    </row>
    <row r="532" spans="1:10" s="272" customFormat="1" x14ac:dyDescent="0.4">
      <c r="A532" s="333"/>
      <c r="B532" s="142">
        <v>243220</v>
      </c>
      <c r="C532" s="167" t="s">
        <v>11</v>
      </c>
      <c r="D532" s="278" t="s">
        <v>11</v>
      </c>
      <c r="E532" s="307" t="s">
        <v>929</v>
      </c>
      <c r="F532" s="153">
        <v>18000</v>
      </c>
      <c r="G532" s="134">
        <v>243230</v>
      </c>
      <c r="H532" s="135">
        <v>53044967</v>
      </c>
      <c r="I532" s="135" t="s">
        <v>487</v>
      </c>
    </row>
    <row r="533" spans="1:10" s="272" customFormat="1" x14ac:dyDescent="0.4">
      <c r="A533" s="333"/>
      <c r="B533" s="142">
        <v>243224</v>
      </c>
      <c r="C533" s="167" t="s">
        <v>11</v>
      </c>
      <c r="D533" s="278" t="s">
        <v>11</v>
      </c>
      <c r="E533" s="307" t="s">
        <v>1008</v>
      </c>
      <c r="F533" s="153">
        <v>1750</v>
      </c>
      <c r="G533" s="134" t="s">
        <v>11</v>
      </c>
      <c r="H533" s="135" t="s">
        <v>11</v>
      </c>
      <c r="I533" s="135" t="s">
        <v>11</v>
      </c>
    </row>
    <row r="534" spans="1:10" s="272" customFormat="1" x14ac:dyDescent="0.4">
      <c r="A534" s="333"/>
      <c r="B534" s="142">
        <v>243172</v>
      </c>
      <c r="C534" s="167" t="s">
        <v>11</v>
      </c>
      <c r="D534" s="278" t="s">
        <v>11</v>
      </c>
      <c r="E534" s="307" t="s">
        <v>1123</v>
      </c>
      <c r="F534" s="153">
        <v>12600</v>
      </c>
      <c r="G534" s="134">
        <v>243172</v>
      </c>
      <c r="H534" s="135">
        <v>52410463</v>
      </c>
      <c r="I534" s="135" t="s">
        <v>11</v>
      </c>
    </row>
    <row r="535" spans="1:10" s="272" customFormat="1" x14ac:dyDescent="0.4">
      <c r="A535" s="333"/>
      <c r="B535" s="142"/>
      <c r="C535" s="167" t="s">
        <v>11</v>
      </c>
      <c r="D535" s="278" t="s">
        <v>11</v>
      </c>
      <c r="E535" s="307" t="s">
        <v>1124</v>
      </c>
      <c r="F535" s="153">
        <v>79500</v>
      </c>
      <c r="G535" s="134" t="s">
        <v>11</v>
      </c>
      <c r="H535" s="135" t="s">
        <v>11</v>
      </c>
      <c r="I535" s="135" t="s">
        <v>11</v>
      </c>
    </row>
    <row r="536" spans="1:10" s="351" customFormat="1" x14ac:dyDescent="0.4">
      <c r="A536" s="357"/>
      <c r="B536" s="174">
        <v>243271</v>
      </c>
      <c r="C536" s="175" t="s">
        <v>11</v>
      </c>
      <c r="D536" s="331" t="s">
        <v>11</v>
      </c>
      <c r="E536" s="529" t="s">
        <v>1716</v>
      </c>
      <c r="F536" s="622">
        <v>39200</v>
      </c>
      <c r="G536" s="134">
        <v>243292</v>
      </c>
      <c r="H536" s="135">
        <v>48846178</v>
      </c>
      <c r="I536" s="135" t="s">
        <v>11</v>
      </c>
    </row>
    <row r="537" spans="1:10" s="351" customFormat="1" x14ac:dyDescent="0.4">
      <c r="A537" s="357"/>
      <c r="B537" s="174">
        <v>243276</v>
      </c>
      <c r="C537" s="175" t="s">
        <v>11</v>
      </c>
      <c r="D537" s="331" t="s">
        <v>11</v>
      </c>
      <c r="E537" s="529" t="s">
        <v>1784</v>
      </c>
      <c r="F537" s="622">
        <v>24000</v>
      </c>
      <c r="G537" s="134" t="s">
        <v>11</v>
      </c>
      <c r="H537" s="135" t="s">
        <v>11</v>
      </c>
      <c r="I537" s="135" t="s">
        <v>11</v>
      </c>
    </row>
    <row r="538" spans="1:10" s="351" customFormat="1" x14ac:dyDescent="0.4">
      <c r="A538" s="357"/>
      <c r="B538" s="174"/>
      <c r="C538" s="175" t="s">
        <v>11</v>
      </c>
      <c r="D538" s="331" t="s">
        <v>11</v>
      </c>
      <c r="E538" s="529" t="s">
        <v>2066</v>
      </c>
      <c r="F538" s="622">
        <v>7500</v>
      </c>
      <c r="G538" s="134" t="s">
        <v>11</v>
      </c>
      <c r="H538" s="135" t="s">
        <v>11</v>
      </c>
      <c r="I538" s="135" t="s">
        <v>11</v>
      </c>
    </row>
    <row r="539" spans="1:10" s="351" customFormat="1" x14ac:dyDescent="0.4">
      <c r="A539" s="357"/>
      <c r="B539" s="174">
        <v>243304</v>
      </c>
      <c r="C539" s="175" t="s">
        <v>11</v>
      </c>
      <c r="D539" s="331" t="s">
        <v>11</v>
      </c>
      <c r="E539" s="177" t="s">
        <v>1716</v>
      </c>
      <c r="F539" s="358">
        <v>32900</v>
      </c>
      <c r="G539" s="174"/>
      <c r="H539" s="175"/>
      <c r="I539" s="175"/>
    </row>
    <row r="540" spans="1:10" s="351" customFormat="1" x14ac:dyDescent="0.4">
      <c r="A540" s="357"/>
      <c r="B540" s="174"/>
      <c r="C540" s="175" t="s">
        <v>11</v>
      </c>
      <c r="D540" s="331" t="s">
        <v>11</v>
      </c>
      <c r="E540" s="177" t="s">
        <v>2222</v>
      </c>
      <c r="F540" s="358">
        <v>13200</v>
      </c>
      <c r="G540" s="174"/>
      <c r="H540" s="175"/>
      <c r="I540" s="175"/>
    </row>
    <row r="541" spans="1:10" s="351" customFormat="1" x14ac:dyDescent="0.4">
      <c r="A541" s="357"/>
      <c r="B541" s="174"/>
      <c r="C541" s="175" t="s">
        <v>11</v>
      </c>
      <c r="D541" s="331" t="s">
        <v>11</v>
      </c>
      <c r="E541" s="177" t="s">
        <v>2226</v>
      </c>
      <c r="F541" s="358">
        <v>13800</v>
      </c>
      <c r="G541" s="174"/>
      <c r="H541" s="175"/>
      <c r="I541" s="175"/>
    </row>
    <row r="542" spans="1:10" s="351" customFormat="1" x14ac:dyDescent="0.4">
      <c r="A542" s="357"/>
      <c r="B542" s="174">
        <v>243312</v>
      </c>
      <c r="C542" s="175" t="s">
        <v>11</v>
      </c>
      <c r="D542" s="331" t="s">
        <v>11</v>
      </c>
      <c r="E542" s="177" t="s">
        <v>2330</v>
      </c>
      <c r="F542" s="358">
        <v>28000</v>
      </c>
      <c r="G542" s="174"/>
      <c r="H542" s="175"/>
      <c r="I542" s="175"/>
    </row>
    <row r="543" spans="1:10" s="351" customFormat="1" x14ac:dyDescent="0.4">
      <c r="A543" s="357"/>
      <c r="B543" s="174">
        <v>243322</v>
      </c>
      <c r="C543" s="175" t="s">
        <v>11</v>
      </c>
      <c r="D543" s="331" t="s">
        <v>11</v>
      </c>
      <c r="E543" s="177" t="s">
        <v>2358</v>
      </c>
      <c r="F543" s="358">
        <v>47150</v>
      </c>
      <c r="G543" s="174"/>
      <c r="H543" s="175"/>
      <c r="I543" s="175"/>
    </row>
    <row r="544" spans="1:10" s="351" customFormat="1" x14ac:dyDescent="0.4">
      <c r="A544" s="357"/>
      <c r="B544" s="174">
        <v>243367</v>
      </c>
      <c r="C544" s="175" t="s">
        <v>11</v>
      </c>
      <c r="D544" s="331" t="s">
        <v>11</v>
      </c>
      <c r="E544" s="177" t="s">
        <v>2899</v>
      </c>
      <c r="F544" s="358">
        <v>39900</v>
      </c>
      <c r="G544" s="174"/>
      <c r="H544" s="175"/>
      <c r="I544" s="175"/>
    </row>
    <row r="545" spans="1:10" s="351" customFormat="1" x14ac:dyDescent="0.4">
      <c r="A545" s="357"/>
      <c r="B545" s="174"/>
      <c r="C545" s="175" t="s">
        <v>11</v>
      </c>
      <c r="D545" s="331" t="s">
        <v>11</v>
      </c>
      <c r="E545" s="177" t="s">
        <v>2925</v>
      </c>
      <c r="F545" s="358">
        <v>50000</v>
      </c>
      <c r="G545" s="174"/>
      <c r="H545" s="175"/>
      <c r="I545" s="175"/>
    </row>
    <row r="546" spans="1:10" s="351" customFormat="1" x14ac:dyDescent="0.4">
      <c r="A546" s="357"/>
      <c r="B546" s="174"/>
      <c r="C546" s="175"/>
      <c r="D546" s="331"/>
      <c r="E546" s="177"/>
      <c r="F546" s="358"/>
      <c r="G546" s="174"/>
      <c r="H546" s="175"/>
      <c r="I546" s="175"/>
    </row>
    <row r="547" spans="1:10" s="351" customFormat="1" x14ac:dyDescent="0.4">
      <c r="A547" s="357"/>
      <c r="B547" s="174"/>
      <c r="C547" s="175"/>
      <c r="D547" s="331"/>
      <c r="E547" s="177"/>
      <c r="F547" s="358"/>
      <c r="G547" s="174"/>
      <c r="H547" s="175"/>
      <c r="I547" s="175"/>
    </row>
    <row r="548" spans="1:10" s="351" customFormat="1" x14ac:dyDescent="0.4">
      <c r="A548" s="357"/>
      <c r="B548" s="174"/>
      <c r="C548" s="175"/>
      <c r="D548" s="331"/>
      <c r="E548" s="177"/>
      <c r="F548" s="358"/>
      <c r="G548" s="174"/>
      <c r="H548" s="175"/>
      <c r="I548" s="175"/>
    </row>
    <row r="549" spans="1:10" s="351" customFormat="1" x14ac:dyDescent="0.4">
      <c r="A549" s="357">
        <v>44</v>
      </c>
      <c r="B549" s="174">
        <v>243322</v>
      </c>
      <c r="C549" s="175" t="s">
        <v>2364</v>
      </c>
      <c r="D549" s="331"/>
      <c r="E549" s="177" t="s">
        <v>2365</v>
      </c>
      <c r="F549" s="358">
        <v>29500</v>
      </c>
      <c r="G549" s="174"/>
      <c r="H549" s="175"/>
      <c r="I549" s="175"/>
    </row>
    <row r="550" spans="1:10" s="351" customFormat="1" x14ac:dyDescent="0.4">
      <c r="A550" s="357"/>
      <c r="B550" s="174"/>
      <c r="C550" s="175"/>
      <c r="D550" s="331"/>
      <c r="E550" s="177"/>
      <c r="F550" s="358"/>
      <c r="G550" s="174"/>
      <c r="H550" s="175"/>
      <c r="I550" s="175"/>
    </row>
    <row r="551" spans="1:10" s="351" customFormat="1" x14ac:dyDescent="0.4">
      <c r="A551" s="357"/>
      <c r="B551" s="174"/>
      <c r="C551" s="175"/>
      <c r="D551" s="331"/>
      <c r="E551" s="177"/>
      <c r="F551" s="358"/>
      <c r="G551" s="174"/>
      <c r="H551" s="175"/>
      <c r="I551" s="175"/>
    </row>
    <row r="552" spans="1:10" s="133" customFormat="1" x14ac:dyDescent="0.4">
      <c r="A552" s="336">
        <v>44</v>
      </c>
      <c r="B552" s="274">
        <v>243046</v>
      </c>
      <c r="C552" s="273" t="s">
        <v>190</v>
      </c>
      <c r="D552" s="320" t="s">
        <v>11</v>
      </c>
      <c r="E552" s="135" t="s">
        <v>405</v>
      </c>
      <c r="F552" s="153">
        <v>13589</v>
      </c>
      <c r="G552" s="134">
        <v>243172</v>
      </c>
      <c r="H552" s="135">
        <v>52410464</v>
      </c>
      <c r="I552" s="135" t="s">
        <v>487</v>
      </c>
      <c r="J552" s="319">
        <f>F552+F553+F554+F555+F556+F557+F558</f>
        <v>140622.20000000001</v>
      </c>
    </row>
    <row r="553" spans="1:10" s="349" customFormat="1" x14ac:dyDescent="0.4">
      <c r="A553" s="359"/>
      <c r="B553" s="355"/>
      <c r="C553" s="345" t="s">
        <v>11</v>
      </c>
      <c r="D553" s="346" t="s">
        <v>11</v>
      </c>
      <c r="E553" s="135" t="s">
        <v>689</v>
      </c>
      <c r="F553" s="153">
        <v>8003.6</v>
      </c>
      <c r="G553" s="134">
        <v>243195</v>
      </c>
      <c r="H553" s="135">
        <v>52410560</v>
      </c>
      <c r="I553" s="135" t="s">
        <v>487</v>
      </c>
      <c r="J553" s="356"/>
    </row>
    <row r="554" spans="1:10" s="349" customFormat="1" x14ac:dyDescent="0.4">
      <c r="A554" s="359"/>
      <c r="B554" s="355">
        <v>243220</v>
      </c>
      <c r="C554" s="345" t="s">
        <v>11</v>
      </c>
      <c r="D554" s="346" t="s">
        <v>11</v>
      </c>
      <c r="E554" s="135" t="s">
        <v>928</v>
      </c>
      <c r="F554" s="153">
        <v>55640</v>
      </c>
      <c r="G554" s="134">
        <v>243228</v>
      </c>
      <c r="H554" s="135">
        <v>53044952</v>
      </c>
      <c r="I554" s="135" t="s">
        <v>487</v>
      </c>
      <c r="J554" s="356"/>
    </row>
    <row r="555" spans="1:10" s="349" customFormat="1" x14ac:dyDescent="0.4">
      <c r="A555" s="359"/>
      <c r="B555" s="355">
        <v>243224</v>
      </c>
      <c r="C555" s="345" t="s">
        <v>11</v>
      </c>
      <c r="D555" s="346" t="s">
        <v>11</v>
      </c>
      <c r="E555" s="135" t="s">
        <v>1015</v>
      </c>
      <c r="F555" s="153">
        <v>12144.5</v>
      </c>
      <c r="G555" s="134" t="s">
        <v>11</v>
      </c>
      <c r="H555" s="135" t="s">
        <v>11</v>
      </c>
      <c r="I555" s="135" t="s">
        <v>11</v>
      </c>
      <c r="J555" s="356"/>
    </row>
    <row r="556" spans="1:10" s="349" customFormat="1" x14ac:dyDescent="0.4">
      <c r="A556" s="359"/>
      <c r="B556" s="355">
        <v>243256</v>
      </c>
      <c r="C556" s="345" t="s">
        <v>11</v>
      </c>
      <c r="D556" s="346" t="s">
        <v>11</v>
      </c>
      <c r="E556" s="135" t="s">
        <v>1740</v>
      </c>
      <c r="F556" s="153">
        <v>14231</v>
      </c>
      <c r="G556" s="134">
        <v>243263</v>
      </c>
      <c r="H556" s="135">
        <v>53664207</v>
      </c>
      <c r="I556" s="135" t="s">
        <v>11</v>
      </c>
      <c r="J556" s="356"/>
    </row>
    <row r="557" spans="1:10" s="349" customFormat="1" x14ac:dyDescent="0.4">
      <c r="A557" s="359"/>
      <c r="B557" s="355"/>
      <c r="C557" s="345" t="s">
        <v>11</v>
      </c>
      <c r="D557" s="346" t="s">
        <v>11</v>
      </c>
      <c r="E557" s="135" t="s">
        <v>1747</v>
      </c>
      <c r="F557" s="153">
        <v>21253</v>
      </c>
      <c r="G557" s="134">
        <v>243259</v>
      </c>
      <c r="H557" s="135">
        <v>53664166</v>
      </c>
      <c r="I557" s="135" t="s">
        <v>11</v>
      </c>
      <c r="J557" s="356"/>
    </row>
    <row r="558" spans="1:10" s="351" customFormat="1" x14ac:dyDescent="0.4">
      <c r="A558" s="357"/>
      <c r="B558" s="174">
        <v>243315</v>
      </c>
      <c r="C558" s="345" t="s">
        <v>11</v>
      </c>
      <c r="D558" s="346" t="s">
        <v>11</v>
      </c>
      <c r="E558" s="135" t="s">
        <v>2456</v>
      </c>
      <c r="F558" s="153">
        <v>15761.1</v>
      </c>
      <c r="G558" s="134">
        <v>243315</v>
      </c>
      <c r="H558" s="135">
        <v>48846308</v>
      </c>
      <c r="I558" s="135" t="s">
        <v>11</v>
      </c>
      <c r="J558" s="613"/>
    </row>
    <row r="559" spans="1:10" s="351" customFormat="1" x14ac:dyDescent="0.4">
      <c r="A559" s="357"/>
      <c r="B559" s="174"/>
      <c r="C559" s="175"/>
      <c r="D559" s="331"/>
      <c r="E559" s="137"/>
      <c r="F559" s="139"/>
      <c r="G559" s="136"/>
      <c r="H559" s="137"/>
      <c r="I559" s="137"/>
      <c r="J559" s="613"/>
    </row>
    <row r="560" spans="1:10" s="133" customFormat="1" x14ac:dyDescent="0.4">
      <c r="A560" s="336"/>
      <c r="B560" s="274"/>
      <c r="C560" s="273"/>
      <c r="D560" s="320"/>
      <c r="E560" s="137"/>
      <c r="F560" s="139"/>
      <c r="G560" s="136"/>
      <c r="H560" s="137"/>
      <c r="I560" s="137"/>
      <c r="J560" s="319"/>
    </row>
    <row r="561" spans="1:10" s="133" customFormat="1" x14ac:dyDescent="0.4">
      <c r="A561" s="336">
        <v>45</v>
      </c>
      <c r="B561" s="274">
        <v>243172</v>
      </c>
      <c r="C561" s="273" t="s">
        <v>422</v>
      </c>
      <c r="D561" s="320" t="s">
        <v>11</v>
      </c>
      <c r="E561" s="135">
        <v>32200593</v>
      </c>
      <c r="F561" s="153">
        <v>6870</v>
      </c>
      <c r="G561" s="154">
        <v>243193</v>
      </c>
      <c r="H561" s="135">
        <v>52410551</v>
      </c>
      <c r="I561" s="135" t="s">
        <v>487</v>
      </c>
      <c r="J561" s="319">
        <f>F561</f>
        <v>6870</v>
      </c>
    </row>
    <row r="562" spans="1:10" s="133" customFormat="1" x14ac:dyDescent="0.4">
      <c r="A562" s="336"/>
      <c r="B562" s="274"/>
      <c r="C562" s="273"/>
      <c r="D562" s="320"/>
      <c r="E562" s="273"/>
      <c r="F562" s="283"/>
      <c r="G562" s="284"/>
      <c r="H562" s="284"/>
      <c r="I562" s="273"/>
    </row>
    <row r="563" spans="1:10" s="293" customFormat="1" x14ac:dyDescent="0.4">
      <c r="A563" s="334">
        <v>46</v>
      </c>
      <c r="B563" s="136">
        <v>243220</v>
      </c>
      <c r="C563" s="137" t="s">
        <v>926</v>
      </c>
      <c r="D563" s="328"/>
      <c r="E563" s="137" t="s">
        <v>927</v>
      </c>
      <c r="F563" s="139">
        <v>45500</v>
      </c>
      <c r="G563" s="150"/>
      <c r="H563" s="150"/>
      <c r="I563" s="137"/>
    </row>
    <row r="564" spans="1:10" s="133" customFormat="1" x14ac:dyDescent="0.4">
      <c r="A564" s="336"/>
      <c r="B564" s="274"/>
      <c r="C564" s="345" t="s">
        <v>11</v>
      </c>
      <c r="D564" s="346" t="s">
        <v>11</v>
      </c>
      <c r="E564" s="175" t="s">
        <v>1199</v>
      </c>
      <c r="F564" s="347">
        <v>4000</v>
      </c>
      <c r="G564" s="360"/>
      <c r="H564" s="360"/>
      <c r="I564" s="345"/>
    </row>
    <row r="565" spans="1:10" s="133" customFormat="1" x14ac:dyDescent="0.4">
      <c r="A565" s="336"/>
      <c r="B565" s="274"/>
      <c r="C565" s="345" t="s">
        <v>11</v>
      </c>
      <c r="D565" s="346" t="s">
        <v>11</v>
      </c>
      <c r="E565" s="175" t="s">
        <v>1785</v>
      </c>
      <c r="F565" s="347">
        <v>37500</v>
      </c>
      <c r="G565" s="360"/>
      <c r="H565" s="360"/>
      <c r="I565" s="345"/>
    </row>
    <row r="566" spans="1:10" s="133" customFormat="1" x14ac:dyDescent="0.4">
      <c r="A566" s="336"/>
      <c r="B566" s="274"/>
      <c r="C566" s="345" t="s">
        <v>11</v>
      </c>
      <c r="D566" s="346" t="s">
        <v>11</v>
      </c>
      <c r="E566" s="175" t="s">
        <v>1299</v>
      </c>
      <c r="F566" s="139">
        <v>10500</v>
      </c>
      <c r="G566" s="150"/>
      <c r="H566" s="150"/>
      <c r="I566" s="137"/>
    </row>
    <row r="567" spans="1:10" s="133" customFormat="1" x14ac:dyDescent="0.4">
      <c r="A567" s="336"/>
      <c r="B567" s="274"/>
      <c r="C567" s="345" t="s">
        <v>11</v>
      </c>
      <c r="D567" s="346" t="s">
        <v>11</v>
      </c>
      <c r="E567" s="175" t="s">
        <v>2932</v>
      </c>
      <c r="F567" s="139">
        <v>37500</v>
      </c>
      <c r="G567" s="150"/>
      <c r="H567" s="150"/>
      <c r="I567" s="137"/>
    </row>
    <row r="568" spans="1:10" s="133" customFormat="1" x14ac:dyDescent="0.4">
      <c r="A568" s="336"/>
      <c r="B568" s="274"/>
      <c r="C568" s="273"/>
      <c r="D568" s="320"/>
      <c r="E568" s="175"/>
      <c r="F568" s="139"/>
      <c r="G568" s="150"/>
      <c r="H568" s="150"/>
      <c r="I568" s="137"/>
    </row>
    <row r="569" spans="1:10" s="133" customFormat="1" x14ac:dyDescent="0.4">
      <c r="A569" s="336"/>
      <c r="B569" s="274"/>
      <c r="C569" s="273"/>
      <c r="D569" s="320"/>
      <c r="E569" s="273"/>
      <c r="F569" s="283"/>
      <c r="G569" s="284"/>
      <c r="H569" s="284"/>
      <c r="I569" s="273"/>
    </row>
    <row r="570" spans="1:10" s="133" customFormat="1" ht="20.25" customHeight="1" x14ac:dyDescent="0.4">
      <c r="A570" s="273">
        <v>47</v>
      </c>
      <c r="B570" s="274">
        <v>242396</v>
      </c>
      <c r="C570" s="273" t="s">
        <v>112</v>
      </c>
      <c r="D570" s="320" t="s">
        <v>11</v>
      </c>
      <c r="E570" s="307" t="s">
        <v>113</v>
      </c>
      <c r="F570" s="153">
        <v>83500</v>
      </c>
      <c r="G570" s="154">
        <v>243231</v>
      </c>
      <c r="H570" s="135">
        <v>53044990</v>
      </c>
      <c r="I570" s="135" t="s">
        <v>487</v>
      </c>
      <c r="J570" s="319">
        <f>F570</f>
        <v>83500</v>
      </c>
    </row>
    <row r="571" spans="1:10" s="128" customFormat="1" x14ac:dyDescent="0.4">
      <c r="A571" s="167"/>
      <c r="B571" s="277"/>
      <c r="C571" s="167"/>
      <c r="D571" s="278"/>
      <c r="E571" s="182"/>
      <c r="F571" s="163"/>
      <c r="G571" s="290"/>
      <c r="H571" s="290"/>
      <c r="I571" s="167"/>
    </row>
    <row r="572" spans="1:10" s="133" customFormat="1" x14ac:dyDescent="0.4">
      <c r="A572" s="273">
        <v>48</v>
      </c>
      <c r="B572" s="273" t="s">
        <v>11</v>
      </c>
      <c r="C572" s="273" t="s">
        <v>114</v>
      </c>
      <c r="D572" s="320" t="s">
        <v>11</v>
      </c>
      <c r="E572" s="286" t="s">
        <v>115</v>
      </c>
      <c r="F572" s="283">
        <v>16000</v>
      </c>
      <c r="G572" s="284"/>
      <c r="H572" s="284"/>
      <c r="I572" s="273"/>
    </row>
    <row r="573" spans="1:10" s="128" customFormat="1" x14ac:dyDescent="0.4">
      <c r="A573" s="167"/>
      <c r="B573" s="167"/>
      <c r="C573" s="167"/>
      <c r="D573" s="278"/>
      <c r="E573" s="182"/>
      <c r="F573" s="163"/>
      <c r="G573" s="290"/>
      <c r="H573" s="290"/>
      <c r="I573" s="167"/>
    </row>
    <row r="574" spans="1:10" s="128" customFormat="1" x14ac:dyDescent="0.4">
      <c r="A574" s="354">
        <v>49</v>
      </c>
      <c r="B574" s="277">
        <v>243168</v>
      </c>
      <c r="C574" s="167" t="s">
        <v>631</v>
      </c>
      <c r="D574" s="278" t="s">
        <v>11</v>
      </c>
      <c r="E574" s="135" t="s">
        <v>632</v>
      </c>
      <c r="F574" s="153">
        <v>22000</v>
      </c>
      <c r="G574" s="134">
        <v>243168</v>
      </c>
      <c r="H574" s="135">
        <v>52024956</v>
      </c>
      <c r="I574" s="135" t="s">
        <v>487</v>
      </c>
      <c r="J574" s="299">
        <f>F574+F575+F576+F577+F578+F579+F580+F581</f>
        <v>659900</v>
      </c>
    </row>
    <row r="575" spans="1:10" s="128" customFormat="1" x14ac:dyDescent="0.4">
      <c r="A575" s="354"/>
      <c r="B575" s="277"/>
      <c r="C575" s="167" t="s">
        <v>11</v>
      </c>
      <c r="D575" s="278" t="s">
        <v>11</v>
      </c>
      <c r="E575" s="135" t="s">
        <v>633</v>
      </c>
      <c r="F575" s="153">
        <v>22000</v>
      </c>
      <c r="G575" s="134" t="s">
        <v>11</v>
      </c>
      <c r="H575" s="135" t="s">
        <v>11</v>
      </c>
      <c r="I575" s="135" t="s">
        <v>11</v>
      </c>
    </row>
    <row r="576" spans="1:10" s="272" customFormat="1" x14ac:dyDescent="0.4">
      <c r="A576" s="333"/>
      <c r="B576" s="142">
        <v>243188</v>
      </c>
      <c r="C576" s="167" t="s">
        <v>11</v>
      </c>
      <c r="D576" s="278" t="s">
        <v>11</v>
      </c>
      <c r="E576" s="135" t="s">
        <v>656</v>
      </c>
      <c r="F576" s="153">
        <v>35000</v>
      </c>
      <c r="G576" s="134">
        <v>243217</v>
      </c>
      <c r="H576" s="135">
        <v>53044904</v>
      </c>
      <c r="I576" s="135" t="s">
        <v>11</v>
      </c>
    </row>
    <row r="577" spans="1:10" s="272" customFormat="1" x14ac:dyDescent="0.4">
      <c r="A577" s="333"/>
      <c r="B577" s="142"/>
      <c r="C577" s="167" t="s">
        <v>11</v>
      </c>
      <c r="D577" s="278" t="s">
        <v>11</v>
      </c>
      <c r="E577" s="135" t="s">
        <v>657</v>
      </c>
      <c r="F577" s="153">
        <v>22000</v>
      </c>
      <c r="G577" s="134" t="s">
        <v>11</v>
      </c>
      <c r="H577" s="135" t="s">
        <v>11</v>
      </c>
      <c r="I577" s="135" t="s">
        <v>11</v>
      </c>
    </row>
    <row r="578" spans="1:10" s="752" customFormat="1" x14ac:dyDescent="0.4">
      <c r="A578" s="748"/>
      <c r="B578" s="749">
        <v>243322</v>
      </c>
      <c r="C578" s="750" t="s">
        <v>11</v>
      </c>
      <c r="D578" s="751" t="s">
        <v>11</v>
      </c>
      <c r="E578" s="755" t="s">
        <v>2464</v>
      </c>
      <c r="F578" s="756">
        <v>400000</v>
      </c>
      <c r="G578" s="757">
        <v>243322</v>
      </c>
      <c r="H578" s="755">
        <v>48846347</v>
      </c>
      <c r="I578" s="135" t="s">
        <v>11</v>
      </c>
    </row>
    <row r="579" spans="1:10" s="272" customFormat="1" x14ac:dyDescent="0.4">
      <c r="A579" s="333"/>
      <c r="B579" s="142">
        <v>243276</v>
      </c>
      <c r="C579" s="167" t="s">
        <v>11</v>
      </c>
      <c r="D579" s="278" t="s">
        <v>11</v>
      </c>
      <c r="E579" s="135" t="s">
        <v>1787</v>
      </c>
      <c r="F579" s="153">
        <v>26900</v>
      </c>
      <c r="G579" s="134">
        <v>243327</v>
      </c>
      <c r="H579" s="135">
        <v>49392699</v>
      </c>
      <c r="I579" s="135" t="s">
        <v>11</v>
      </c>
    </row>
    <row r="580" spans="1:10" s="272" customFormat="1" x14ac:dyDescent="0.4">
      <c r="A580" s="333"/>
      <c r="B580" s="142">
        <v>243300</v>
      </c>
      <c r="C580" s="167" t="s">
        <v>11</v>
      </c>
      <c r="D580" s="278" t="s">
        <v>11</v>
      </c>
      <c r="E580" s="135" t="s">
        <v>2187</v>
      </c>
      <c r="F580" s="153">
        <v>44000</v>
      </c>
      <c r="G580" s="134" t="s">
        <v>11</v>
      </c>
      <c r="H580" s="135" t="s">
        <v>11</v>
      </c>
      <c r="I580" s="135" t="s">
        <v>11</v>
      </c>
    </row>
    <row r="581" spans="1:10" s="272" customFormat="1" x14ac:dyDescent="0.4">
      <c r="A581" s="333"/>
      <c r="B581" s="142"/>
      <c r="C581" s="167" t="s">
        <v>11</v>
      </c>
      <c r="D581" s="278" t="s">
        <v>11</v>
      </c>
      <c r="E581" s="135" t="s">
        <v>2367</v>
      </c>
      <c r="F581" s="153">
        <v>88000</v>
      </c>
      <c r="G581" s="134" t="s">
        <v>11</v>
      </c>
      <c r="H581" s="135" t="s">
        <v>11</v>
      </c>
      <c r="I581" s="135" t="s">
        <v>11</v>
      </c>
    </row>
    <row r="582" spans="1:10" s="272" customFormat="1" x14ac:dyDescent="0.4">
      <c r="A582" s="333"/>
      <c r="B582" s="142">
        <v>243322</v>
      </c>
      <c r="C582" s="167" t="s">
        <v>11</v>
      </c>
      <c r="D582" s="278" t="s">
        <v>11</v>
      </c>
      <c r="E582" s="137" t="s">
        <v>2366</v>
      </c>
      <c r="F582" s="139">
        <v>22000</v>
      </c>
      <c r="G582" s="136"/>
      <c r="H582" s="137"/>
      <c r="I582" s="137"/>
    </row>
    <row r="583" spans="1:10" s="272" customFormat="1" x14ac:dyDescent="0.4">
      <c r="A583" s="333"/>
      <c r="B583" s="142"/>
      <c r="C583" s="167" t="s">
        <v>11</v>
      </c>
      <c r="D583" s="278" t="s">
        <v>11</v>
      </c>
      <c r="E583" s="137"/>
      <c r="F583" s="139"/>
      <c r="G583" s="136"/>
      <c r="H583" s="137"/>
      <c r="I583" s="137"/>
    </row>
    <row r="584" spans="1:10" s="272" customFormat="1" x14ac:dyDescent="0.4">
      <c r="A584" s="333"/>
      <c r="B584" s="142"/>
      <c r="C584" s="167"/>
      <c r="D584" s="278"/>
      <c r="E584" s="137"/>
      <c r="F584" s="139"/>
      <c r="G584" s="136"/>
      <c r="H584" s="137"/>
      <c r="I584" s="137"/>
    </row>
    <row r="585" spans="1:10" s="272" customFormat="1" x14ac:dyDescent="0.4">
      <c r="A585" s="333"/>
      <c r="B585" s="142"/>
      <c r="C585" s="167"/>
      <c r="D585" s="278"/>
      <c r="E585" s="140"/>
      <c r="F585" s="152"/>
      <c r="G585" s="142"/>
      <c r="H585" s="140"/>
      <c r="I585" s="140"/>
    </row>
    <row r="586" spans="1:10" s="133" customFormat="1" x14ac:dyDescent="0.4">
      <c r="A586" s="273">
        <v>50</v>
      </c>
      <c r="B586" s="274">
        <v>243139</v>
      </c>
      <c r="C586" s="273" t="s">
        <v>118</v>
      </c>
      <c r="D586" s="320" t="s">
        <v>11</v>
      </c>
      <c r="E586" s="268" t="s">
        <v>274</v>
      </c>
      <c r="F586" s="153">
        <v>10250</v>
      </c>
      <c r="G586" s="134">
        <v>243244</v>
      </c>
      <c r="H586" s="135">
        <v>530405039</v>
      </c>
      <c r="I586" s="135" t="s">
        <v>487</v>
      </c>
      <c r="J586" s="319">
        <f>F586+F587+F588+F589+F590+F591+F592</f>
        <v>144342</v>
      </c>
    </row>
    <row r="587" spans="1:10" s="133" customFormat="1" x14ac:dyDescent="0.4">
      <c r="A587" s="273"/>
      <c r="B587" s="274"/>
      <c r="C587" s="273" t="s">
        <v>11</v>
      </c>
      <c r="D587" s="320" t="s">
        <v>11</v>
      </c>
      <c r="E587" s="268" t="s">
        <v>406</v>
      </c>
      <c r="F587" s="153">
        <v>53000</v>
      </c>
      <c r="G587" s="134" t="s">
        <v>11</v>
      </c>
      <c r="H587" s="135" t="s">
        <v>11</v>
      </c>
      <c r="I587" s="135" t="s">
        <v>11</v>
      </c>
    </row>
    <row r="588" spans="1:10" s="133" customFormat="1" x14ac:dyDescent="0.4">
      <c r="A588" s="273"/>
      <c r="B588" s="274">
        <v>243252</v>
      </c>
      <c r="C588" s="273" t="s">
        <v>11</v>
      </c>
      <c r="D588" s="320" t="s">
        <v>11</v>
      </c>
      <c r="E588" s="268" t="s">
        <v>1009</v>
      </c>
      <c r="F588" s="153">
        <v>35000</v>
      </c>
      <c r="G588" s="134" t="s">
        <v>11</v>
      </c>
      <c r="H588" s="135" t="s">
        <v>11</v>
      </c>
      <c r="I588" s="135" t="s">
        <v>11</v>
      </c>
    </row>
    <row r="589" spans="1:10" s="133" customFormat="1" x14ac:dyDescent="0.4">
      <c r="A589" s="273"/>
      <c r="B589" s="274"/>
      <c r="C589" s="273" t="s">
        <v>11</v>
      </c>
      <c r="D589" s="320" t="s">
        <v>11</v>
      </c>
      <c r="E589" s="268" t="s">
        <v>1013</v>
      </c>
      <c r="F589" s="153">
        <v>5252</v>
      </c>
      <c r="G589" s="134" t="s">
        <v>11</v>
      </c>
      <c r="H589" s="135" t="s">
        <v>11</v>
      </c>
      <c r="I589" s="135" t="s">
        <v>11</v>
      </c>
    </row>
    <row r="590" spans="1:10" s="293" customFormat="1" x14ac:dyDescent="0.4">
      <c r="A590" s="137"/>
      <c r="B590" s="136">
        <v>24026</v>
      </c>
      <c r="C590" s="273" t="s">
        <v>11</v>
      </c>
      <c r="D590" s="320" t="s">
        <v>11</v>
      </c>
      <c r="E590" s="268" t="s">
        <v>567</v>
      </c>
      <c r="F590" s="153">
        <v>6420</v>
      </c>
      <c r="G590" s="134">
        <v>243322</v>
      </c>
      <c r="H590" s="135">
        <v>49392683</v>
      </c>
      <c r="I590" s="135">
        <v>3410387882</v>
      </c>
    </row>
    <row r="591" spans="1:10" s="293" customFormat="1" x14ac:dyDescent="0.4">
      <c r="A591" s="137"/>
      <c r="B591" s="136"/>
      <c r="C591" s="273"/>
      <c r="D591" s="320"/>
      <c r="E591" s="268" t="s">
        <v>2468</v>
      </c>
      <c r="F591" s="153">
        <v>6420</v>
      </c>
      <c r="G591" s="134" t="s">
        <v>11</v>
      </c>
      <c r="H591" s="135" t="s">
        <v>11</v>
      </c>
      <c r="I591" s="135">
        <v>3410399205</v>
      </c>
    </row>
    <row r="592" spans="1:10" s="293" customFormat="1" x14ac:dyDescent="0.4">
      <c r="A592" s="137"/>
      <c r="B592" s="136">
        <v>243278</v>
      </c>
      <c r="C592" s="273" t="s">
        <v>11</v>
      </c>
      <c r="D592" s="320" t="s">
        <v>11</v>
      </c>
      <c r="E592" s="268" t="s">
        <v>1906</v>
      </c>
      <c r="F592" s="153">
        <v>28000</v>
      </c>
      <c r="G592" s="134">
        <v>243325</v>
      </c>
      <c r="H592" s="135">
        <v>49392692</v>
      </c>
      <c r="I592" s="135" t="s">
        <v>11</v>
      </c>
    </row>
    <row r="593" spans="1:10" s="293" customFormat="1" x14ac:dyDescent="0.4">
      <c r="A593" s="137"/>
      <c r="B593" s="136"/>
      <c r="C593" s="273"/>
      <c r="D593" s="320"/>
      <c r="E593" s="198"/>
      <c r="F593" s="139"/>
      <c r="G593" s="136"/>
      <c r="H593" s="137"/>
      <c r="I593" s="137"/>
    </row>
    <row r="594" spans="1:10" s="293" customFormat="1" x14ac:dyDescent="0.4">
      <c r="A594" s="137"/>
      <c r="B594" s="136"/>
      <c r="C594" s="273"/>
      <c r="D594" s="320"/>
      <c r="E594" s="198"/>
      <c r="F594" s="139"/>
      <c r="G594" s="136"/>
      <c r="H594" s="137"/>
      <c r="I594" s="137"/>
    </row>
    <row r="595" spans="1:10" s="293" customFormat="1" x14ac:dyDescent="0.4">
      <c r="A595" s="137"/>
      <c r="B595" s="136"/>
      <c r="C595" s="273"/>
      <c r="D595" s="320"/>
      <c r="E595" s="198"/>
      <c r="F595" s="139"/>
      <c r="G595" s="136"/>
      <c r="H595" s="137"/>
      <c r="I595" s="137"/>
    </row>
    <row r="596" spans="1:10" s="293" customFormat="1" x14ac:dyDescent="0.4">
      <c r="A596" s="137"/>
      <c r="B596" s="136"/>
      <c r="C596" s="273"/>
      <c r="D596" s="320"/>
      <c r="E596" s="198"/>
      <c r="F596" s="139"/>
      <c r="G596" s="136"/>
      <c r="H596" s="137"/>
      <c r="I596" s="137"/>
    </row>
    <row r="597" spans="1:10" s="133" customFormat="1" x14ac:dyDescent="0.4">
      <c r="A597" s="273"/>
      <c r="B597" s="274"/>
      <c r="C597" s="273"/>
      <c r="D597" s="320"/>
      <c r="E597" s="157"/>
      <c r="F597" s="139"/>
      <c r="G597" s="137"/>
      <c r="H597" s="137"/>
      <c r="I597" s="137"/>
    </row>
    <row r="598" spans="1:10" s="173" customFormat="1" x14ac:dyDescent="0.4">
      <c r="A598" s="137">
        <v>51</v>
      </c>
      <c r="B598" s="136">
        <v>243139</v>
      </c>
      <c r="C598" s="273" t="s">
        <v>117</v>
      </c>
      <c r="D598" s="328" t="s">
        <v>11</v>
      </c>
      <c r="E598" s="135" t="s">
        <v>271</v>
      </c>
      <c r="F598" s="165">
        <v>117360</v>
      </c>
      <c r="G598" s="134">
        <v>243192</v>
      </c>
      <c r="H598" s="135">
        <v>52410542</v>
      </c>
      <c r="I598" s="135" t="s">
        <v>487</v>
      </c>
      <c r="J598" s="335">
        <f>F598+F599+F600+F601+F602+F603+F604+F605+F606+F607+F608+F609+F610+F611+F612+F613+F614+F615+F616+F617+F618+F619+F620+F621+F622+F623+F624+F625+F626+F627+F628+F629+F630+F631+F632+F633+F634+F635+F636</f>
        <v>1075160</v>
      </c>
    </row>
    <row r="599" spans="1:10" s="173" customFormat="1" x14ac:dyDescent="0.4">
      <c r="A599" s="137"/>
      <c r="B599" s="136"/>
      <c r="C599" s="137" t="s">
        <v>11</v>
      </c>
      <c r="D599" s="328" t="s">
        <v>11</v>
      </c>
      <c r="E599" s="135" t="s">
        <v>407</v>
      </c>
      <c r="F599" s="165">
        <v>24300</v>
      </c>
      <c r="G599" s="135" t="s">
        <v>11</v>
      </c>
      <c r="H599" s="135" t="s">
        <v>11</v>
      </c>
      <c r="I599" s="135" t="s">
        <v>11</v>
      </c>
    </row>
    <row r="600" spans="1:10" s="173" customFormat="1" x14ac:dyDescent="0.4">
      <c r="A600" s="137"/>
      <c r="B600" s="136"/>
      <c r="C600" s="137" t="s">
        <v>11</v>
      </c>
      <c r="D600" s="328" t="s">
        <v>11</v>
      </c>
      <c r="E600" s="135" t="s">
        <v>408</v>
      </c>
      <c r="F600" s="165">
        <v>19500</v>
      </c>
      <c r="G600" s="135" t="s">
        <v>11</v>
      </c>
      <c r="H600" s="135" t="s">
        <v>11</v>
      </c>
      <c r="I600" s="135" t="s">
        <v>11</v>
      </c>
    </row>
    <row r="601" spans="1:10" s="173" customFormat="1" x14ac:dyDescent="0.4">
      <c r="A601" s="137"/>
      <c r="B601" s="136"/>
      <c r="C601" s="137" t="s">
        <v>11</v>
      </c>
      <c r="D601" s="328" t="s">
        <v>11</v>
      </c>
      <c r="E601" s="135" t="s">
        <v>409</v>
      </c>
      <c r="F601" s="165">
        <v>22000</v>
      </c>
      <c r="G601" s="135" t="s">
        <v>11</v>
      </c>
      <c r="H601" s="135" t="s">
        <v>11</v>
      </c>
      <c r="I601" s="135" t="s">
        <v>11</v>
      </c>
    </row>
    <row r="602" spans="1:10" s="173" customFormat="1" x14ac:dyDescent="0.4">
      <c r="A602" s="137"/>
      <c r="B602" s="136"/>
      <c r="C602" s="137" t="s">
        <v>11</v>
      </c>
      <c r="D602" s="328" t="s">
        <v>11</v>
      </c>
      <c r="E602" s="135" t="s">
        <v>410</v>
      </c>
      <c r="F602" s="165">
        <v>23000</v>
      </c>
      <c r="G602" s="135" t="s">
        <v>11</v>
      </c>
      <c r="H602" s="135" t="s">
        <v>11</v>
      </c>
      <c r="I602" s="135" t="s">
        <v>11</v>
      </c>
    </row>
    <row r="603" spans="1:10" s="173" customFormat="1" x14ac:dyDescent="0.4">
      <c r="A603" s="137"/>
      <c r="B603" s="136"/>
      <c r="C603" s="137" t="s">
        <v>11</v>
      </c>
      <c r="D603" s="328" t="s">
        <v>11</v>
      </c>
      <c r="E603" s="135" t="s">
        <v>411</v>
      </c>
      <c r="F603" s="165">
        <v>32600</v>
      </c>
      <c r="G603" s="135" t="s">
        <v>11</v>
      </c>
      <c r="H603" s="135" t="s">
        <v>11</v>
      </c>
      <c r="I603" s="135" t="s">
        <v>11</v>
      </c>
    </row>
    <row r="604" spans="1:10" s="288" customFormat="1" x14ac:dyDescent="0.4">
      <c r="A604" s="140"/>
      <c r="B604" s="142">
        <v>243188</v>
      </c>
      <c r="C604" s="140" t="s">
        <v>11</v>
      </c>
      <c r="D604" s="188" t="s">
        <v>11</v>
      </c>
      <c r="E604" s="135" t="s">
        <v>659</v>
      </c>
      <c r="F604" s="165">
        <v>25900</v>
      </c>
      <c r="G604" s="135" t="s">
        <v>11</v>
      </c>
      <c r="H604" s="135" t="s">
        <v>11</v>
      </c>
      <c r="I604" s="135" t="s">
        <v>11</v>
      </c>
    </row>
    <row r="605" spans="1:10" s="288" customFormat="1" x14ac:dyDescent="0.4">
      <c r="A605" s="140"/>
      <c r="B605" s="142"/>
      <c r="C605" s="140" t="s">
        <v>11</v>
      </c>
      <c r="D605" s="188" t="s">
        <v>11</v>
      </c>
      <c r="E605" s="135" t="s">
        <v>660</v>
      </c>
      <c r="F605" s="165">
        <v>23000</v>
      </c>
      <c r="G605" s="135" t="s">
        <v>11</v>
      </c>
      <c r="H605" s="135" t="s">
        <v>11</v>
      </c>
      <c r="I605" s="135" t="s">
        <v>11</v>
      </c>
    </row>
    <row r="606" spans="1:10" s="288" customFormat="1" x14ac:dyDescent="0.4">
      <c r="A606" s="140"/>
      <c r="B606" s="142"/>
      <c r="C606" s="140" t="s">
        <v>11</v>
      </c>
      <c r="D606" s="188" t="s">
        <v>11</v>
      </c>
      <c r="E606" s="135" t="s">
        <v>661</v>
      </c>
      <c r="F606" s="165">
        <v>27200</v>
      </c>
      <c r="G606" s="135" t="s">
        <v>11</v>
      </c>
      <c r="H606" s="135" t="s">
        <v>11</v>
      </c>
      <c r="I606" s="135" t="s">
        <v>11</v>
      </c>
    </row>
    <row r="607" spans="1:10" s="288" customFormat="1" x14ac:dyDescent="0.4">
      <c r="A607" s="140"/>
      <c r="B607" s="142"/>
      <c r="C607" s="140" t="s">
        <v>11</v>
      </c>
      <c r="D607" s="188" t="s">
        <v>11</v>
      </c>
      <c r="E607" s="135" t="s">
        <v>662</v>
      </c>
      <c r="F607" s="165">
        <v>22000</v>
      </c>
      <c r="G607" s="135" t="s">
        <v>11</v>
      </c>
      <c r="H607" s="135" t="s">
        <v>11</v>
      </c>
      <c r="I607" s="135" t="s">
        <v>11</v>
      </c>
    </row>
    <row r="608" spans="1:10" s="288" customFormat="1" x14ac:dyDescent="0.4">
      <c r="A608" s="140"/>
      <c r="B608" s="142"/>
      <c r="C608" s="140"/>
      <c r="D608" s="188"/>
      <c r="E608" s="135" t="s">
        <v>1168</v>
      </c>
      <c r="F608" s="165">
        <v>27800</v>
      </c>
      <c r="G608" s="135" t="s">
        <v>11</v>
      </c>
      <c r="H608" s="135" t="s">
        <v>11</v>
      </c>
      <c r="I608" s="135" t="s">
        <v>11</v>
      </c>
    </row>
    <row r="609" spans="1:9" s="288" customFormat="1" x14ac:dyDescent="0.4">
      <c r="A609" s="140"/>
      <c r="B609" s="142">
        <v>243220</v>
      </c>
      <c r="C609" s="140" t="s">
        <v>11</v>
      </c>
      <c r="D609" s="188" t="s">
        <v>11</v>
      </c>
      <c r="E609" s="135" t="s">
        <v>935</v>
      </c>
      <c r="F609" s="165">
        <v>25900</v>
      </c>
      <c r="G609" s="134">
        <v>243248</v>
      </c>
      <c r="H609" s="135">
        <v>53045055</v>
      </c>
      <c r="I609" s="135" t="s">
        <v>11</v>
      </c>
    </row>
    <row r="610" spans="1:9" s="288" customFormat="1" x14ac:dyDescent="0.4">
      <c r="A610" s="140"/>
      <c r="B610" s="142"/>
      <c r="C610" s="140" t="s">
        <v>11</v>
      </c>
      <c r="D610" s="188" t="s">
        <v>11</v>
      </c>
      <c r="E610" s="135" t="s">
        <v>933</v>
      </c>
      <c r="F610" s="165">
        <v>27500</v>
      </c>
      <c r="G610" s="135" t="s">
        <v>11</v>
      </c>
      <c r="H610" s="135" t="s">
        <v>11</v>
      </c>
      <c r="I610" s="135" t="s">
        <v>11</v>
      </c>
    </row>
    <row r="611" spans="1:9" s="288" customFormat="1" x14ac:dyDescent="0.4">
      <c r="A611" s="140"/>
      <c r="B611" s="142"/>
      <c r="C611" s="140" t="s">
        <v>11</v>
      </c>
      <c r="D611" s="188" t="s">
        <v>11</v>
      </c>
      <c r="E611" s="135" t="s">
        <v>932</v>
      </c>
      <c r="F611" s="165">
        <v>32300</v>
      </c>
      <c r="G611" s="135" t="s">
        <v>11</v>
      </c>
      <c r="H611" s="135" t="s">
        <v>11</v>
      </c>
      <c r="I611" s="135" t="s">
        <v>11</v>
      </c>
    </row>
    <row r="612" spans="1:9" s="288" customFormat="1" x14ac:dyDescent="0.4">
      <c r="A612" s="140"/>
      <c r="B612" s="142"/>
      <c r="C612" s="140" t="s">
        <v>11</v>
      </c>
      <c r="D612" s="188" t="s">
        <v>11</v>
      </c>
      <c r="E612" s="135" t="s">
        <v>934</v>
      </c>
      <c r="F612" s="165">
        <v>22000</v>
      </c>
      <c r="G612" s="135" t="s">
        <v>11</v>
      </c>
      <c r="H612" s="135" t="s">
        <v>11</v>
      </c>
      <c r="I612" s="135" t="s">
        <v>11</v>
      </c>
    </row>
    <row r="613" spans="1:9" s="288" customFormat="1" x14ac:dyDescent="0.4">
      <c r="A613" s="140"/>
      <c r="B613" s="142">
        <v>242897</v>
      </c>
      <c r="C613" s="140" t="s">
        <v>11</v>
      </c>
      <c r="D613" s="188" t="s">
        <v>11</v>
      </c>
      <c r="E613" s="135" t="s">
        <v>1428</v>
      </c>
      <c r="F613" s="165">
        <v>27500</v>
      </c>
      <c r="G613" s="134">
        <v>243284</v>
      </c>
      <c r="H613" s="135">
        <v>53664324</v>
      </c>
      <c r="I613" s="135" t="s">
        <v>11</v>
      </c>
    </row>
    <row r="614" spans="1:9" s="288" customFormat="1" x14ac:dyDescent="0.4">
      <c r="A614" s="140"/>
      <c r="B614" s="142"/>
      <c r="C614" s="140" t="s">
        <v>11</v>
      </c>
      <c r="D614" s="188" t="s">
        <v>11</v>
      </c>
      <c r="E614" s="135" t="s">
        <v>1429</v>
      </c>
      <c r="F614" s="165">
        <v>22000</v>
      </c>
      <c r="G614" s="135" t="s">
        <v>11</v>
      </c>
      <c r="H614" s="135" t="s">
        <v>11</v>
      </c>
      <c r="I614" s="135" t="s">
        <v>11</v>
      </c>
    </row>
    <row r="615" spans="1:9" s="288" customFormat="1" x14ac:dyDescent="0.4">
      <c r="A615" s="140"/>
      <c r="B615" s="142">
        <v>243271</v>
      </c>
      <c r="C615" s="140" t="s">
        <v>11</v>
      </c>
      <c r="D615" s="188" t="s">
        <v>11</v>
      </c>
      <c r="E615" s="135" t="s">
        <v>1694</v>
      </c>
      <c r="F615" s="165">
        <v>25900</v>
      </c>
      <c r="G615" s="135" t="s">
        <v>11</v>
      </c>
      <c r="H615" s="135" t="s">
        <v>11</v>
      </c>
      <c r="I615" s="135" t="s">
        <v>11</v>
      </c>
    </row>
    <row r="616" spans="1:9" s="288" customFormat="1" x14ac:dyDescent="0.4">
      <c r="A616" s="140"/>
      <c r="B616" s="142"/>
      <c r="C616" s="140" t="s">
        <v>11</v>
      </c>
      <c r="D616" s="188" t="s">
        <v>11</v>
      </c>
      <c r="E616" s="135" t="s">
        <v>1695</v>
      </c>
      <c r="F616" s="165">
        <v>22700</v>
      </c>
      <c r="G616" s="135" t="s">
        <v>11</v>
      </c>
      <c r="H616" s="135" t="s">
        <v>11</v>
      </c>
      <c r="I616" s="135" t="s">
        <v>11</v>
      </c>
    </row>
    <row r="617" spans="1:9" s="288" customFormat="1" x14ac:dyDescent="0.4">
      <c r="A617" s="140"/>
      <c r="B617" s="142"/>
      <c r="C617" s="140" t="s">
        <v>11</v>
      </c>
      <c r="D617" s="188" t="s">
        <v>11</v>
      </c>
      <c r="E617" s="135" t="s">
        <v>1705</v>
      </c>
      <c r="F617" s="165">
        <v>27200</v>
      </c>
      <c r="G617" s="135" t="s">
        <v>11</v>
      </c>
      <c r="H617" s="135" t="s">
        <v>11</v>
      </c>
      <c r="I617" s="135" t="s">
        <v>11</v>
      </c>
    </row>
    <row r="618" spans="1:9" s="288" customFormat="1" x14ac:dyDescent="0.4">
      <c r="A618" s="140"/>
      <c r="B618" s="142"/>
      <c r="C618" s="140" t="s">
        <v>11</v>
      </c>
      <c r="D618" s="188" t="s">
        <v>11</v>
      </c>
      <c r="E618" s="135" t="s">
        <v>1706</v>
      </c>
      <c r="F618" s="165">
        <v>24000</v>
      </c>
      <c r="G618" s="135" t="s">
        <v>11</v>
      </c>
      <c r="H618" s="135" t="s">
        <v>11</v>
      </c>
      <c r="I618" s="135" t="s">
        <v>11</v>
      </c>
    </row>
    <row r="619" spans="1:9" s="288" customFormat="1" x14ac:dyDescent="0.4">
      <c r="A619" s="140"/>
      <c r="B619" s="142"/>
      <c r="C619" s="140" t="s">
        <v>11</v>
      </c>
      <c r="D619" s="188" t="s">
        <v>11</v>
      </c>
      <c r="E619" s="135" t="s">
        <v>1707</v>
      </c>
      <c r="F619" s="165">
        <v>27800</v>
      </c>
      <c r="G619" s="135" t="s">
        <v>11</v>
      </c>
      <c r="H619" s="135" t="s">
        <v>11</v>
      </c>
      <c r="I619" s="135" t="s">
        <v>11</v>
      </c>
    </row>
    <row r="620" spans="1:9" s="288" customFormat="1" x14ac:dyDescent="0.4">
      <c r="A620" s="140"/>
      <c r="B620" s="142"/>
      <c r="C620" s="140" t="s">
        <v>11</v>
      </c>
      <c r="D620" s="188" t="s">
        <v>11</v>
      </c>
      <c r="E620" s="135" t="s">
        <v>1708</v>
      </c>
      <c r="F620" s="165">
        <v>22000</v>
      </c>
      <c r="G620" s="135" t="s">
        <v>11</v>
      </c>
      <c r="H620" s="135" t="s">
        <v>11</v>
      </c>
      <c r="I620" s="135" t="s">
        <v>11</v>
      </c>
    </row>
    <row r="621" spans="1:9" s="288" customFormat="1" x14ac:dyDescent="0.4">
      <c r="A621" s="140"/>
      <c r="B621" s="142"/>
      <c r="C621" s="140" t="s">
        <v>11</v>
      </c>
      <c r="D621" s="188" t="s">
        <v>11</v>
      </c>
      <c r="E621" s="135" t="s">
        <v>1709</v>
      </c>
      <c r="F621" s="165">
        <v>22200</v>
      </c>
      <c r="G621" s="135" t="s">
        <v>11</v>
      </c>
      <c r="H621" s="135" t="s">
        <v>11</v>
      </c>
      <c r="I621" s="135" t="s">
        <v>11</v>
      </c>
    </row>
    <row r="622" spans="1:9" s="288" customFormat="1" x14ac:dyDescent="0.4">
      <c r="A622" s="140"/>
      <c r="B622" s="142"/>
      <c r="C622" s="140" t="s">
        <v>11</v>
      </c>
      <c r="D622" s="188" t="s">
        <v>11</v>
      </c>
      <c r="E622" s="135" t="s">
        <v>1719</v>
      </c>
      <c r="F622" s="165">
        <v>25900</v>
      </c>
      <c r="G622" s="135" t="s">
        <v>11</v>
      </c>
      <c r="H622" s="135" t="s">
        <v>11</v>
      </c>
      <c r="I622" s="135" t="s">
        <v>11</v>
      </c>
    </row>
    <row r="623" spans="1:9" s="288" customFormat="1" x14ac:dyDescent="0.4">
      <c r="A623" s="140"/>
      <c r="B623" s="142">
        <v>243276</v>
      </c>
      <c r="C623" s="140" t="s">
        <v>11</v>
      </c>
      <c r="D623" s="188" t="s">
        <v>11</v>
      </c>
      <c r="E623" s="135" t="s">
        <v>1788</v>
      </c>
      <c r="F623" s="165">
        <v>26200</v>
      </c>
      <c r="G623" s="135" t="s">
        <v>11</v>
      </c>
      <c r="H623" s="135" t="s">
        <v>11</v>
      </c>
      <c r="I623" s="135" t="s">
        <v>11</v>
      </c>
    </row>
    <row r="624" spans="1:9" s="288" customFormat="1" x14ac:dyDescent="0.4">
      <c r="A624" s="140"/>
      <c r="B624" s="142"/>
      <c r="C624" s="140" t="s">
        <v>11</v>
      </c>
      <c r="D624" s="188" t="s">
        <v>11</v>
      </c>
      <c r="E624" s="135" t="s">
        <v>1789</v>
      </c>
      <c r="F624" s="165">
        <v>30400</v>
      </c>
      <c r="G624" s="135" t="s">
        <v>11</v>
      </c>
      <c r="H624" s="135" t="s">
        <v>11</v>
      </c>
      <c r="I624" s="135" t="s">
        <v>11</v>
      </c>
    </row>
    <row r="625" spans="1:9" s="288" customFormat="1" x14ac:dyDescent="0.4">
      <c r="A625" s="140"/>
      <c r="B625" s="142"/>
      <c r="C625" s="140" t="s">
        <v>11</v>
      </c>
      <c r="D625" s="188" t="s">
        <v>11</v>
      </c>
      <c r="E625" s="135" t="s">
        <v>1790</v>
      </c>
      <c r="F625" s="165">
        <v>25900</v>
      </c>
      <c r="G625" s="135" t="s">
        <v>11</v>
      </c>
      <c r="H625" s="135" t="s">
        <v>11</v>
      </c>
      <c r="I625" s="135" t="s">
        <v>11</v>
      </c>
    </row>
    <row r="626" spans="1:9" s="288" customFormat="1" x14ac:dyDescent="0.4">
      <c r="A626" s="140"/>
      <c r="B626" s="142"/>
      <c r="C626" s="140" t="s">
        <v>11</v>
      </c>
      <c r="D626" s="188" t="s">
        <v>11</v>
      </c>
      <c r="E626" s="135" t="s">
        <v>1791</v>
      </c>
      <c r="F626" s="165">
        <v>26200</v>
      </c>
      <c r="G626" s="135" t="s">
        <v>11</v>
      </c>
      <c r="H626" s="135" t="s">
        <v>11</v>
      </c>
      <c r="I626" s="135" t="s">
        <v>11</v>
      </c>
    </row>
    <row r="627" spans="1:9" s="288" customFormat="1" x14ac:dyDescent="0.4">
      <c r="A627" s="140"/>
      <c r="B627" s="142">
        <v>243290</v>
      </c>
      <c r="C627" s="140" t="s">
        <v>11</v>
      </c>
      <c r="D627" s="188" t="s">
        <v>11</v>
      </c>
      <c r="E627" s="135" t="s">
        <v>2074</v>
      </c>
      <c r="F627" s="165">
        <v>29100</v>
      </c>
      <c r="G627" s="134">
        <v>243311</v>
      </c>
      <c r="H627" s="135">
        <v>48846296</v>
      </c>
      <c r="I627" s="135" t="s">
        <v>11</v>
      </c>
    </row>
    <row r="628" spans="1:9" s="288" customFormat="1" x14ac:dyDescent="0.4">
      <c r="A628" s="140"/>
      <c r="B628" s="142"/>
      <c r="C628" s="140" t="s">
        <v>11</v>
      </c>
      <c r="D628" s="188" t="s">
        <v>11</v>
      </c>
      <c r="E628" s="135" t="s">
        <v>2075</v>
      </c>
      <c r="F628" s="165">
        <v>27200</v>
      </c>
      <c r="G628" s="135" t="s">
        <v>11</v>
      </c>
      <c r="H628" s="135" t="s">
        <v>11</v>
      </c>
      <c r="I628" s="135" t="s">
        <v>11</v>
      </c>
    </row>
    <row r="629" spans="1:9" s="288" customFormat="1" x14ac:dyDescent="0.4">
      <c r="A629" s="140"/>
      <c r="B629" s="142"/>
      <c r="C629" s="140" t="s">
        <v>11</v>
      </c>
      <c r="D629" s="188" t="s">
        <v>11</v>
      </c>
      <c r="E629" s="135" t="s">
        <v>2076</v>
      </c>
      <c r="F629" s="165">
        <v>32000</v>
      </c>
      <c r="G629" s="135" t="s">
        <v>11</v>
      </c>
      <c r="H629" s="135" t="s">
        <v>11</v>
      </c>
      <c r="I629" s="135" t="s">
        <v>11</v>
      </c>
    </row>
    <row r="630" spans="1:9" s="288" customFormat="1" x14ac:dyDescent="0.4">
      <c r="A630" s="140"/>
      <c r="B630" s="142">
        <v>243298</v>
      </c>
      <c r="C630" s="140" t="s">
        <v>11</v>
      </c>
      <c r="D630" s="188" t="s">
        <v>11</v>
      </c>
      <c r="E630" s="135" t="s">
        <v>2099</v>
      </c>
      <c r="F630" s="165">
        <v>25600</v>
      </c>
      <c r="G630" s="135" t="s">
        <v>11</v>
      </c>
      <c r="H630" s="135" t="s">
        <v>11</v>
      </c>
      <c r="I630" s="135" t="s">
        <v>11</v>
      </c>
    </row>
    <row r="631" spans="1:9" s="288" customFormat="1" x14ac:dyDescent="0.4">
      <c r="A631" s="140"/>
      <c r="B631" s="142"/>
      <c r="C631" s="140" t="s">
        <v>11</v>
      </c>
      <c r="D631" s="188" t="s">
        <v>11</v>
      </c>
      <c r="E631" s="135" t="s">
        <v>1704</v>
      </c>
      <c r="F631" s="165">
        <v>22000</v>
      </c>
      <c r="G631" s="135" t="s">
        <v>11</v>
      </c>
      <c r="H631" s="135" t="s">
        <v>11</v>
      </c>
      <c r="I631" s="135" t="s">
        <v>11</v>
      </c>
    </row>
    <row r="632" spans="1:9" s="288" customFormat="1" x14ac:dyDescent="0.4">
      <c r="A632" s="140"/>
      <c r="B632" s="142">
        <v>243321</v>
      </c>
      <c r="C632" s="140" t="s">
        <v>11</v>
      </c>
      <c r="D632" s="188" t="s">
        <v>11</v>
      </c>
      <c r="E632" s="135" t="s">
        <v>2347</v>
      </c>
      <c r="F632" s="165">
        <v>15400</v>
      </c>
      <c r="G632" s="134">
        <v>243339</v>
      </c>
      <c r="H632" s="135">
        <v>49392765</v>
      </c>
      <c r="I632" s="135" t="s">
        <v>11</v>
      </c>
    </row>
    <row r="633" spans="1:9" s="288" customFormat="1" x14ac:dyDescent="0.4">
      <c r="A633" s="140"/>
      <c r="B633" s="142"/>
      <c r="C633" s="140" t="s">
        <v>11</v>
      </c>
      <c r="D633" s="188" t="s">
        <v>11</v>
      </c>
      <c r="E633" s="135" t="s">
        <v>2348</v>
      </c>
      <c r="F633" s="165">
        <v>19500</v>
      </c>
      <c r="G633" s="135" t="s">
        <v>11</v>
      </c>
      <c r="H633" s="135" t="s">
        <v>11</v>
      </c>
      <c r="I633" s="135" t="s">
        <v>11</v>
      </c>
    </row>
    <row r="634" spans="1:9" s="288" customFormat="1" x14ac:dyDescent="0.4">
      <c r="A634" s="140"/>
      <c r="B634" s="142"/>
      <c r="C634" s="140" t="s">
        <v>11</v>
      </c>
      <c r="D634" s="188" t="s">
        <v>11</v>
      </c>
      <c r="E634" s="135" t="s">
        <v>2369</v>
      </c>
      <c r="F634" s="165">
        <v>25900</v>
      </c>
      <c r="G634" s="135" t="s">
        <v>11</v>
      </c>
      <c r="H634" s="135" t="s">
        <v>11</v>
      </c>
      <c r="I634" s="135" t="s">
        <v>11</v>
      </c>
    </row>
    <row r="635" spans="1:9" s="288" customFormat="1" x14ac:dyDescent="0.4">
      <c r="A635" s="140"/>
      <c r="B635" s="142"/>
      <c r="C635" s="140"/>
      <c r="D635" s="188"/>
      <c r="E635" s="135" t="s">
        <v>2370</v>
      </c>
      <c r="F635" s="165">
        <v>27200</v>
      </c>
      <c r="G635" s="135" t="s">
        <v>11</v>
      </c>
      <c r="H635" s="135" t="s">
        <v>11</v>
      </c>
      <c r="I635" s="135" t="s">
        <v>11</v>
      </c>
    </row>
    <row r="636" spans="1:9" s="288" customFormat="1" x14ac:dyDescent="0.4">
      <c r="A636" s="140"/>
      <c r="B636" s="142">
        <v>243321</v>
      </c>
      <c r="C636" s="140" t="s">
        <v>11</v>
      </c>
      <c r="D636" s="188" t="s">
        <v>11</v>
      </c>
      <c r="E636" s="135" t="s">
        <v>2346</v>
      </c>
      <c r="F636" s="165">
        <v>23000</v>
      </c>
      <c r="G636" s="135" t="s">
        <v>11</v>
      </c>
      <c r="H636" s="135" t="s">
        <v>11</v>
      </c>
      <c r="I636" s="135" t="s">
        <v>11</v>
      </c>
    </row>
    <row r="637" spans="1:9" s="288" customFormat="1" x14ac:dyDescent="0.4">
      <c r="A637" s="140"/>
      <c r="B637" s="142">
        <v>243367</v>
      </c>
      <c r="C637" s="140" t="s">
        <v>11</v>
      </c>
      <c r="D637" s="188" t="s">
        <v>11</v>
      </c>
      <c r="E637" s="137" t="s">
        <v>2879</v>
      </c>
      <c r="F637" s="156">
        <v>30700</v>
      </c>
      <c r="G637" s="137"/>
      <c r="H637" s="137"/>
      <c r="I637" s="137"/>
    </row>
    <row r="638" spans="1:9" s="288" customFormat="1" x14ac:dyDescent="0.4">
      <c r="A638" s="140"/>
      <c r="B638" s="142"/>
      <c r="C638" s="140" t="s">
        <v>11</v>
      </c>
      <c r="D638" s="188" t="s">
        <v>11</v>
      </c>
      <c r="E638" s="137" t="s">
        <v>2891</v>
      </c>
      <c r="F638" s="156">
        <v>27200</v>
      </c>
      <c r="G638" s="137"/>
      <c r="H638" s="137"/>
      <c r="I638" s="137"/>
    </row>
    <row r="639" spans="1:9" s="288" customFormat="1" x14ac:dyDescent="0.4">
      <c r="A639" s="140"/>
      <c r="B639" s="142">
        <v>243370</v>
      </c>
      <c r="C639" s="140" t="s">
        <v>11</v>
      </c>
      <c r="D639" s="188" t="s">
        <v>11</v>
      </c>
      <c r="E639" s="137" t="s">
        <v>3003</v>
      </c>
      <c r="F639" s="156">
        <v>25900</v>
      </c>
      <c r="G639" s="137"/>
      <c r="H639" s="137"/>
      <c r="I639" s="137"/>
    </row>
    <row r="640" spans="1:9" s="288" customFormat="1" x14ac:dyDescent="0.4">
      <c r="A640" s="140"/>
      <c r="B640" s="142"/>
      <c r="C640" s="140" t="s">
        <v>11</v>
      </c>
      <c r="D640" s="188" t="s">
        <v>11</v>
      </c>
      <c r="E640" s="137" t="s">
        <v>3004</v>
      </c>
      <c r="F640" s="156">
        <v>25900</v>
      </c>
      <c r="G640" s="137"/>
      <c r="H640" s="137"/>
      <c r="I640" s="137"/>
    </row>
    <row r="641" spans="1:10" s="288" customFormat="1" x14ac:dyDescent="0.4">
      <c r="A641" s="140"/>
      <c r="B641" s="142"/>
      <c r="C641" s="140" t="s">
        <v>11</v>
      </c>
      <c r="D641" s="188" t="s">
        <v>11</v>
      </c>
      <c r="E641" s="137" t="s">
        <v>3005</v>
      </c>
      <c r="F641" s="156">
        <v>25900</v>
      </c>
      <c r="G641" s="137"/>
      <c r="H641" s="137"/>
      <c r="I641" s="137"/>
    </row>
    <row r="642" spans="1:10" s="288" customFormat="1" x14ac:dyDescent="0.4">
      <c r="A642" s="140"/>
      <c r="B642" s="142">
        <v>243374</v>
      </c>
      <c r="C642" s="140" t="s">
        <v>11</v>
      </c>
      <c r="D642" s="188" t="s">
        <v>11</v>
      </c>
      <c r="E642" s="137" t="s">
        <v>3013</v>
      </c>
      <c r="F642" s="156">
        <v>32000</v>
      </c>
      <c r="G642" s="137"/>
      <c r="H642" s="137"/>
      <c r="I642" s="137"/>
    </row>
    <row r="643" spans="1:10" s="288" customFormat="1" x14ac:dyDescent="0.4">
      <c r="A643" s="140"/>
      <c r="B643" s="142"/>
      <c r="C643" s="140"/>
      <c r="D643" s="188"/>
      <c r="E643" s="137"/>
      <c r="F643" s="156"/>
      <c r="G643" s="137"/>
      <c r="H643" s="137"/>
      <c r="I643" s="137"/>
    </row>
    <row r="644" spans="1:10" s="288" customFormat="1" x14ac:dyDescent="0.4">
      <c r="A644" s="140"/>
      <c r="B644" s="142"/>
      <c r="C644" s="140" t="s">
        <v>11</v>
      </c>
      <c r="D644" s="188" t="s">
        <v>11</v>
      </c>
      <c r="E644" s="510" t="s">
        <v>931</v>
      </c>
      <c r="F644" s="512">
        <v>24300</v>
      </c>
      <c r="G644" s="510"/>
      <c r="H644" s="510"/>
      <c r="I644" s="510" t="s">
        <v>221</v>
      </c>
    </row>
    <row r="645" spans="1:10" s="293" customFormat="1" x14ac:dyDescent="0.4">
      <c r="A645" s="361"/>
      <c r="B645" s="362"/>
      <c r="C645" s="361" t="s">
        <v>11</v>
      </c>
      <c r="D645" s="363" t="s">
        <v>11</v>
      </c>
      <c r="E645" s="361" t="s">
        <v>186</v>
      </c>
      <c r="F645" s="364">
        <v>35600</v>
      </c>
      <c r="G645" s="361" t="s">
        <v>11</v>
      </c>
      <c r="H645" s="361" t="s">
        <v>11</v>
      </c>
      <c r="I645" s="484" t="s">
        <v>604</v>
      </c>
    </row>
    <row r="646" spans="1:10" s="128" customFormat="1" x14ac:dyDescent="0.4">
      <c r="A646" s="167"/>
      <c r="B646" s="277"/>
      <c r="C646" s="167"/>
      <c r="D646" s="278"/>
      <c r="E646" s="182"/>
      <c r="F646" s="163"/>
      <c r="G646" s="290"/>
      <c r="H646" s="290"/>
      <c r="I646" s="167"/>
    </row>
    <row r="647" spans="1:10" s="133" customFormat="1" x14ac:dyDescent="0.4">
      <c r="A647" s="273">
        <v>52</v>
      </c>
      <c r="B647" s="273" t="s">
        <v>11</v>
      </c>
      <c r="C647" s="273" t="s">
        <v>132</v>
      </c>
      <c r="D647" s="320" t="s">
        <v>11</v>
      </c>
      <c r="E647" s="365" t="s">
        <v>133</v>
      </c>
      <c r="F647" s="283">
        <v>13500</v>
      </c>
      <c r="G647" s="284"/>
      <c r="H647" s="284"/>
      <c r="I647" s="273"/>
      <c r="J647" s="319"/>
    </row>
    <row r="648" spans="1:10" s="133" customFormat="1" x14ac:dyDescent="0.4">
      <c r="A648" s="273"/>
      <c r="B648" s="273"/>
      <c r="C648" s="273"/>
      <c r="D648" s="320"/>
      <c r="E648" s="286"/>
      <c r="F648" s="283"/>
      <c r="G648" s="284"/>
      <c r="H648" s="284"/>
      <c r="I648" s="273"/>
      <c r="J648" s="319"/>
    </row>
    <row r="649" spans="1:10" s="133" customFormat="1" x14ac:dyDescent="0.4">
      <c r="A649" s="273">
        <v>53</v>
      </c>
      <c r="B649" s="273" t="s">
        <v>11</v>
      </c>
      <c r="C649" s="273" t="s">
        <v>134</v>
      </c>
      <c r="D649" s="320" t="s">
        <v>11</v>
      </c>
      <c r="E649" s="286" t="s">
        <v>135</v>
      </c>
      <c r="F649" s="283">
        <v>6400</v>
      </c>
      <c r="G649" s="284"/>
      <c r="H649" s="284"/>
      <c r="I649" s="273"/>
    </row>
    <row r="650" spans="1:10" s="133" customFormat="1" x14ac:dyDescent="0.4">
      <c r="A650" s="273"/>
      <c r="B650" s="273" t="s">
        <v>11</v>
      </c>
      <c r="C650" s="273" t="s">
        <v>11</v>
      </c>
      <c r="D650" s="320" t="s">
        <v>11</v>
      </c>
      <c r="E650" s="286" t="s">
        <v>136</v>
      </c>
      <c r="F650" s="283">
        <v>60000</v>
      </c>
      <c r="G650" s="284"/>
      <c r="H650" s="284"/>
      <c r="I650" s="273"/>
    </row>
    <row r="651" spans="1:10" s="133" customFormat="1" x14ac:dyDescent="0.4">
      <c r="A651" s="273"/>
      <c r="B651" s="273"/>
      <c r="C651" s="273"/>
      <c r="D651" s="320"/>
      <c r="E651" s="286"/>
      <c r="F651" s="283"/>
      <c r="G651" s="284"/>
      <c r="H651" s="284"/>
      <c r="I651" s="273"/>
    </row>
    <row r="652" spans="1:10" s="133" customFormat="1" x14ac:dyDescent="0.4">
      <c r="A652" s="273">
        <v>54</v>
      </c>
      <c r="B652" s="274">
        <v>242897</v>
      </c>
      <c r="C652" s="273" t="s">
        <v>1763</v>
      </c>
      <c r="D652" s="320" t="s">
        <v>11</v>
      </c>
      <c r="E652" s="307" t="s">
        <v>1764</v>
      </c>
      <c r="F652" s="153">
        <v>50000</v>
      </c>
      <c r="G652" s="154">
        <v>243262</v>
      </c>
      <c r="H652" s="155">
        <v>53664197</v>
      </c>
      <c r="I652" s="135" t="s">
        <v>487</v>
      </c>
      <c r="J652" s="319">
        <f>F652</f>
        <v>50000</v>
      </c>
    </row>
    <row r="653" spans="1:10" s="133" customFormat="1" x14ac:dyDescent="0.4">
      <c r="A653" s="273"/>
      <c r="B653" s="274">
        <v>243367</v>
      </c>
      <c r="C653" s="273" t="s">
        <v>11</v>
      </c>
      <c r="D653" s="320" t="s">
        <v>11</v>
      </c>
      <c r="E653" s="286" t="s">
        <v>2931</v>
      </c>
      <c r="F653" s="283">
        <v>64000</v>
      </c>
      <c r="G653" s="284"/>
      <c r="H653" s="284"/>
      <c r="I653" s="273"/>
    </row>
    <row r="654" spans="1:10" s="133" customFormat="1" x14ac:dyDescent="0.4">
      <c r="A654" s="273"/>
      <c r="B654" s="273"/>
      <c r="C654" s="273"/>
      <c r="D654" s="320"/>
      <c r="E654" s="286"/>
      <c r="F654" s="283"/>
      <c r="G654" s="284"/>
      <c r="H654" s="284"/>
      <c r="I654" s="273"/>
    </row>
    <row r="655" spans="1:10" s="133" customFormat="1" x14ac:dyDescent="0.4">
      <c r="A655" s="273"/>
      <c r="B655" s="273"/>
      <c r="C655" s="273"/>
      <c r="D655" s="320"/>
      <c r="E655" s="286"/>
      <c r="F655" s="283"/>
      <c r="G655" s="284"/>
      <c r="H655" s="284"/>
      <c r="I655" s="273"/>
    </row>
    <row r="656" spans="1:10" s="133" customFormat="1" x14ac:dyDescent="0.4">
      <c r="A656" s="273"/>
      <c r="B656" s="273"/>
      <c r="C656" s="273"/>
      <c r="D656" s="320" t="s">
        <v>11</v>
      </c>
      <c r="E656" s="286"/>
      <c r="F656" s="283"/>
      <c r="G656" s="284"/>
      <c r="H656" s="284"/>
      <c r="I656" s="273"/>
    </row>
    <row r="657" spans="1:10" s="272" customFormat="1" x14ac:dyDescent="0.4">
      <c r="A657" s="333">
        <v>55</v>
      </c>
      <c r="B657" s="142">
        <v>243180</v>
      </c>
      <c r="C657" s="140" t="s">
        <v>574</v>
      </c>
      <c r="D657" s="188" t="s">
        <v>11</v>
      </c>
      <c r="E657" s="307" t="s">
        <v>575</v>
      </c>
      <c r="F657" s="153">
        <v>74100</v>
      </c>
      <c r="G657" s="155"/>
      <c r="H657" s="155"/>
      <c r="I657" s="135"/>
      <c r="J657" s="271">
        <f>F657+F658+F659+F660+F661+F662+F663+F664+F665</f>
        <v>385800</v>
      </c>
    </row>
    <row r="658" spans="1:10" s="272" customFormat="1" x14ac:dyDescent="0.4">
      <c r="A658" s="333"/>
      <c r="B658" s="142"/>
      <c r="C658" s="140" t="s">
        <v>11</v>
      </c>
      <c r="D658" s="188" t="s">
        <v>11</v>
      </c>
      <c r="E658" s="307" t="s">
        <v>747</v>
      </c>
      <c r="F658" s="153">
        <v>76000</v>
      </c>
      <c r="G658" s="134">
        <v>243231</v>
      </c>
      <c r="H658" s="135">
        <v>53044994</v>
      </c>
      <c r="I658" s="135" t="s">
        <v>487</v>
      </c>
    </row>
    <row r="659" spans="1:10" s="272" customFormat="1" x14ac:dyDescent="0.4">
      <c r="A659" s="333"/>
      <c r="B659" s="142">
        <v>243250</v>
      </c>
      <c r="C659" s="140" t="s">
        <v>11</v>
      </c>
      <c r="D659" s="188" t="s">
        <v>11</v>
      </c>
      <c r="E659" s="310" t="s">
        <v>1316</v>
      </c>
      <c r="F659" s="151">
        <v>43700</v>
      </c>
      <c r="G659" s="530">
        <v>243262</v>
      </c>
      <c r="H659" s="311">
        <v>53664201</v>
      </c>
      <c r="I659" s="135" t="s">
        <v>487</v>
      </c>
    </row>
    <row r="660" spans="1:10" s="272" customFormat="1" x14ac:dyDescent="0.4">
      <c r="A660" s="333"/>
      <c r="B660" s="142">
        <v>243290</v>
      </c>
      <c r="C660" s="140" t="s">
        <v>11</v>
      </c>
      <c r="D660" s="188" t="s">
        <v>11</v>
      </c>
      <c r="E660" s="307" t="s">
        <v>2069</v>
      </c>
      <c r="F660" s="153">
        <v>55100</v>
      </c>
      <c r="G660" s="134">
        <v>243315</v>
      </c>
      <c r="H660" s="135">
        <v>48846310</v>
      </c>
      <c r="I660" s="135" t="s">
        <v>487</v>
      </c>
    </row>
    <row r="661" spans="1:10" s="272" customFormat="1" x14ac:dyDescent="0.4">
      <c r="A661" s="333"/>
      <c r="B661" s="142">
        <v>243304</v>
      </c>
      <c r="C661" s="140" t="s">
        <v>11</v>
      </c>
      <c r="D661" s="188" t="s">
        <v>11</v>
      </c>
      <c r="E661" s="307" t="s">
        <v>2225</v>
      </c>
      <c r="F661" s="153">
        <v>10890</v>
      </c>
      <c r="G661" s="135" t="s">
        <v>11</v>
      </c>
      <c r="H661" s="135" t="s">
        <v>11</v>
      </c>
      <c r="I661" s="135" t="s">
        <v>11</v>
      </c>
    </row>
    <row r="662" spans="1:10" s="272" customFormat="1" x14ac:dyDescent="0.4">
      <c r="A662" s="333"/>
      <c r="B662" s="142"/>
      <c r="C662" s="140" t="s">
        <v>11</v>
      </c>
      <c r="D662" s="188" t="s">
        <v>11</v>
      </c>
      <c r="E662" s="307" t="s">
        <v>2334</v>
      </c>
      <c r="F662" s="153">
        <v>38610</v>
      </c>
      <c r="G662" s="135" t="s">
        <v>11</v>
      </c>
      <c r="H662" s="135" t="s">
        <v>11</v>
      </c>
      <c r="I662" s="135" t="s">
        <v>11</v>
      </c>
    </row>
    <row r="663" spans="1:10" s="272" customFormat="1" x14ac:dyDescent="0.4">
      <c r="A663" s="333"/>
      <c r="B663" s="142">
        <v>243315</v>
      </c>
      <c r="C663" s="140" t="s">
        <v>11</v>
      </c>
      <c r="D663" s="188" t="s">
        <v>11</v>
      </c>
      <c r="E663" s="307" t="s">
        <v>2457</v>
      </c>
      <c r="F663" s="153">
        <v>39900</v>
      </c>
      <c r="G663" s="135" t="s">
        <v>11</v>
      </c>
      <c r="H663" s="135" t="s">
        <v>11</v>
      </c>
      <c r="I663" s="135" t="s">
        <v>11</v>
      </c>
    </row>
    <row r="664" spans="1:10" s="272" customFormat="1" x14ac:dyDescent="0.4">
      <c r="A664" s="333"/>
      <c r="B664" s="142"/>
      <c r="C664" s="140" t="s">
        <v>11</v>
      </c>
      <c r="D664" s="188" t="s">
        <v>11</v>
      </c>
      <c r="E664" s="307" t="s">
        <v>2458</v>
      </c>
      <c r="F664" s="153">
        <v>28500</v>
      </c>
      <c r="G664" s="135" t="s">
        <v>11</v>
      </c>
      <c r="H664" s="135" t="s">
        <v>11</v>
      </c>
      <c r="I664" s="135" t="s">
        <v>11</v>
      </c>
    </row>
    <row r="665" spans="1:10" s="272" customFormat="1" x14ac:dyDescent="0.4">
      <c r="A665" s="333"/>
      <c r="B665" s="142"/>
      <c r="C665" s="140" t="s">
        <v>11</v>
      </c>
      <c r="D665" s="188" t="s">
        <v>11</v>
      </c>
      <c r="E665" s="307" t="s">
        <v>2459</v>
      </c>
      <c r="F665" s="153">
        <v>19000</v>
      </c>
      <c r="G665" s="135" t="s">
        <v>11</v>
      </c>
      <c r="H665" s="135" t="s">
        <v>11</v>
      </c>
      <c r="I665" s="135" t="s">
        <v>11</v>
      </c>
    </row>
    <row r="666" spans="1:10" s="272" customFormat="1" x14ac:dyDescent="0.4">
      <c r="A666" s="333"/>
      <c r="B666" s="142"/>
      <c r="C666" s="140"/>
      <c r="D666" s="188"/>
      <c r="E666" s="157"/>
      <c r="F666" s="139"/>
      <c r="G666" s="136"/>
      <c r="H666" s="137"/>
      <c r="I666" s="137"/>
    </row>
    <row r="667" spans="1:10" s="272" customFormat="1" x14ac:dyDescent="0.4">
      <c r="A667" s="333"/>
      <c r="B667" s="142"/>
      <c r="C667" s="140"/>
      <c r="D667" s="188"/>
      <c r="E667" s="157"/>
      <c r="F667" s="139"/>
      <c r="G667" s="136"/>
      <c r="H667" s="137"/>
      <c r="I667" s="137"/>
    </row>
    <row r="668" spans="1:10" s="272" customFormat="1" x14ac:dyDescent="0.4">
      <c r="A668" s="333"/>
      <c r="B668" s="142"/>
      <c r="C668" s="140"/>
      <c r="D668" s="188"/>
      <c r="E668" s="171"/>
      <c r="F668" s="152"/>
      <c r="G668" s="291"/>
      <c r="H668" s="291"/>
      <c r="I668" s="140"/>
    </row>
    <row r="669" spans="1:10" s="272" customFormat="1" x14ac:dyDescent="0.4">
      <c r="A669" s="333">
        <v>56</v>
      </c>
      <c r="B669" s="142">
        <v>243200</v>
      </c>
      <c r="C669" s="140" t="s">
        <v>760</v>
      </c>
      <c r="D669" s="188" t="s">
        <v>11</v>
      </c>
      <c r="E669" s="310" t="s">
        <v>761</v>
      </c>
      <c r="F669" s="151">
        <v>19000</v>
      </c>
      <c r="G669" s="614">
        <v>243283</v>
      </c>
      <c r="H669" s="311">
        <v>53664318</v>
      </c>
      <c r="I669" s="311" t="s">
        <v>487</v>
      </c>
      <c r="J669" s="271">
        <f>F669+F670</f>
        <v>38000</v>
      </c>
    </row>
    <row r="670" spans="1:10" s="272" customFormat="1" x14ac:dyDescent="0.4">
      <c r="A670" s="333"/>
      <c r="B670" s="142">
        <v>243250</v>
      </c>
      <c r="C670" s="140" t="s">
        <v>11</v>
      </c>
      <c r="D670" s="188" t="s">
        <v>11</v>
      </c>
      <c r="E670" s="310" t="s">
        <v>1303</v>
      </c>
      <c r="F670" s="151">
        <v>19000</v>
      </c>
      <c r="G670" s="135" t="s">
        <v>11</v>
      </c>
      <c r="H670" s="135" t="s">
        <v>11</v>
      </c>
      <c r="I670" s="135" t="s">
        <v>11</v>
      </c>
    </row>
    <row r="671" spans="1:10" s="133" customFormat="1" x14ac:dyDescent="0.4">
      <c r="A671" s="354"/>
      <c r="B671" s="273"/>
      <c r="C671" s="273"/>
      <c r="D671" s="320"/>
      <c r="E671" s="286"/>
      <c r="F671" s="283"/>
      <c r="G671" s="284"/>
      <c r="H671" s="284"/>
      <c r="I671" s="273"/>
    </row>
    <row r="672" spans="1:10" s="272" customFormat="1" x14ac:dyDescent="0.4">
      <c r="A672" s="333">
        <v>57</v>
      </c>
      <c r="B672" s="142">
        <v>243180</v>
      </c>
      <c r="C672" s="140" t="s">
        <v>579</v>
      </c>
      <c r="D672" s="188" t="s">
        <v>11</v>
      </c>
      <c r="E672" s="307" t="s">
        <v>580</v>
      </c>
      <c r="F672" s="153">
        <v>70750</v>
      </c>
      <c r="G672" s="154">
        <v>243192</v>
      </c>
      <c r="H672" s="135">
        <v>52410545</v>
      </c>
      <c r="I672" s="135" t="s">
        <v>487</v>
      </c>
      <c r="J672" s="271">
        <f>F672+F673+F674+F675+F676+F677+F678+F679+F680+F681+F682+F683+F684+F685+F686+F687+F688+F689+F690</f>
        <v>1112375</v>
      </c>
    </row>
    <row r="673" spans="1:9" s="272" customFormat="1" x14ac:dyDescent="0.4">
      <c r="A673" s="333"/>
      <c r="B673" s="142"/>
      <c r="C673" s="167" t="s">
        <v>11</v>
      </c>
      <c r="D673" s="278" t="s">
        <v>11</v>
      </c>
      <c r="E673" s="307" t="s">
        <v>582</v>
      </c>
      <c r="F673" s="153">
        <v>35000</v>
      </c>
      <c r="G673" s="135" t="s">
        <v>11</v>
      </c>
      <c r="H673" s="135" t="s">
        <v>11</v>
      </c>
      <c r="I673" s="135" t="s">
        <v>11</v>
      </c>
    </row>
    <row r="674" spans="1:9" s="272" customFormat="1" x14ac:dyDescent="0.4">
      <c r="A674" s="333"/>
      <c r="B674" s="142">
        <v>243188</v>
      </c>
      <c r="C674" s="167" t="s">
        <v>11</v>
      </c>
      <c r="D674" s="278" t="s">
        <v>11</v>
      </c>
      <c r="E674" s="307" t="s">
        <v>658</v>
      </c>
      <c r="F674" s="153">
        <v>4500</v>
      </c>
      <c r="G674" s="135" t="s">
        <v>11</v>
      </c>
      <c r="H674" s="135" t="s">
        <v>11</v>
      </c>
      <c r="I674" s="135" t="s">
        <v>11</v>
      </c>
    </row>
    <row r="675" spans="1:9" s="272" customFormat="1" x14ac:dyDescent="0.4">
      <c r="A675" s="333"/>
      <c r="B675" s="142"/>
      <c r="C675" s="167" t="s">
        <v>11</v>
      </c>
      <c r="D675" s="278" t="s">
        <v>11</v>
      </c>
      <c r="E675" s="307" t="s">
        <v>666</v>
      </c>
      <c r="F675" s="153">
        <v>84200</v>
      </c>
      <c r="G675" s="135" t="s">
        <v>11</v>
      </c>
      <c r="H675" s="135" t="s">
        <v>11</v>
      </c>
      <c r="I675" s="135" t="s">
        <v>11</v>
      </c>
    </row>
    <row r="676" spans="1:9" s="272" customFormat="1" x14ac:dyDescent="0.4">
      <c r="A676" s="333"/>
      <c r="B676" s="142" t="s">
        <v>698</v>
      </c>
      <c r="C676" s="167" t="s">
        <v>11</v>
      </c>
      <c r="D676" s="278" t="s">
        <v>11</v>
      </c>
      <c r="E676" s="307" t="s">
        <v>699</v>
      </c>
      <c r="F676" s="153">
        <v>84650</v>
      </c>
      <c r="G676" s="134">
        <v>243209</v>
      </c>
      <c r="H676" s="135">
        <v>52410625</v>
      </c>
      <c r="I676" s="135" t="s">
        <v>11</v>
      </c>
    </row>
    <row r="677" spans="1:9" s="293" customFormat="1" x14ac:dyDescent="0.4">
      <c r="A677" s="334"/>
      <c r="B677" s="136"/>
      <c r="C677" s="137" t="s">
        <v>11</v>
      </c>
      <c r="D677" s="328" t="s">
        <v>11</v>
      </c>
      <c r="E677" s="307" t="s">
        <v>667</v>
      </c>
      <c r="F677" s="153">
        <v>9000</v>
      </c>
      <c r="G677" s="135" t="s">
        <v>11</v>
      </c>
      <c r="H677" s="135" t="s">
        <v>11</v>
      </c>
      <c r="I677" s="135" t="s">
        <v>11</v>
      </c>
    </row>
    <row r="678" spans="1:9" s="272" customFormat="1" x14ac:dyDescent="0.4">
      <c r="A678" s="333"/>
      <c r="B678" s="142">
        <v>243224</v>
      </c>
      <c r="C678" s="140" t="s">
        <v>11</v>
      </c>
      <c r="D678" s="188" t="s">
        <v>11</v>
      </c>
      <c r="E678" s="307" t="s">
        <v>1011</v>
      </c>
      <c r="F678" s="153">
        <v>84000</v>
      </c>
      <c r="G678" s="134">
        <v>243237</v>
      </c>
      <c r="H678" s="135">
        <v>53045009</v>
      </c>
      <c r="I678" s="135" t="s">
        <v>11</v>
      </c>
    </row>
    <row r="679" spans="1:9" s="272" customFormat="1" x14ac:dyDescent="0.4">
      <c r="A679" s="333"/>
      <c r="B679" s="142"/>
      <c r="C679" s="140" t="s">
        <v>11</v>
      </c>
      <c r="D679" s="188" t="s">
        <v>11</v>
      </c>
      <c r="E679" s="307" t="s">
        <v>1012</v>
      </c>
      <c r="F679" s="153">
        <v>39600</v>
      </c>
      <c r="G679" s="135" t="s">
        <v>11</v>
      </c>
      <c r="H679" s="135" t="s">
        <v>11</v>
      </c>
      <c r="I679" s="135" t="s">
        <v>11</v>
      </c>
    </row>
    <row r="680" spans="1:9" s="272" customFormat="1" x14ac:dyDescent="0.4">
      <c r="A680" s="333"/>
      <c r="B680" s="142"/>
      <c r="C680" s="140" t="s">
        <v>11</v>
      </c>
      <c r="D680" s="188" t="s">
        <v>11</v>
      </c>
      <c r="E680" s="307" t="s">
        <v>1014</v>
      </c>
      <c r="F680" s="153">
        <v>18000</v>
      </c>
      <c r="G680" s="135" t="s">
        <v>11</v>
      </c>
      <c r="H680" s="135" t="s">
        <v>11</v>
      </c>
      <c r="I680" s="135" t="s">
        <v>11</v>
      </c>
    </row>
    <row r="681" spans="1:9" s="272" customFormat="1" x14ac:dyDescent="0.4">
      <c r="A681" s="333"/>
      <c r="B681" s="142"/>
      <c r="C681" s="140" t="s">
        <v>11</v>
      </c>
      <c r="D681" s="188" t="s">
        <v>11</v>
      </c>
      <c r="E681" s="307" t="s">
        <v>1781</v>
      </c>
      <c r="F681" s="153">
        <v>73500</v>
      </c>
      <c r="G681" s="134">
        <v>243266</v>
      </c>
      <c r="H681" s="135">
        <v>53664233</v>
      </c>
      <c r="I681" s="135" t="s">
        <v>11</v>
      </c>
    </row>
    <row r="682" spans="1:9" s="272" customFormat="1" x14ac:dyDescent="0.4">
      <c r="A682" s="333"/>
      <c r="B682" s="142">
        <v>243278</v>
      </c>
      <c r="C682" s="140" t="s">
        <v>11</v>
      </c>
      <c r="D682" s="188" t="s">
        <v>11</v>
      </c>
      <c r="E682" s="307" t="s">
        <v>1902</v>
      </c>
      <c r="F682" s="153">
        <v>93000</v>
      </c>
      <c r="G682" s="134">
        <v>243287</v>
      </c>
      <c r="H682" s="135">
        <v>53664337</v>
      </c>
      <c r="I682" s="135" t="s">
        <v>11</v>
      </c>
    </row>
    <row r="683" spans="1:9" s="272" customFormat="1" x14ac:dyDescent="0.4">
      <c r="A683" s="333"/>
      <c r="B683" s="142">
        <v>243300</v>
      </c>
      <c r="C683" s="140" t="s">
        <v>11</v>
      </c>
      <c r="D683" s="188" t="s">
        <v>11</v>
      </c>
      <c r="E683" s="307" t="s">
        <v>2188</v>
      </c>
      <c r="F683" s="153">
        <v>84000</v>
      </c>
      <c r="G683" s="134">
        <v>243332</v>
      </c>
      <c r="H683" s="135">
        <v>49392726</v>
      </c>
      <c r="I683" s="135" t="s">
        <v>11</v>
      </c>
    </row>
    <row r="684" spans="1:9" s="272" customFormat="1" x14ac:dyDescent="0.4">
      <c r="A684" s="333"/>
      <c r="B684" s="142"/>
      <c r="C684" s="140" t="s">
        <v>11</v>
      </c>
      <c r="D684" s="188" t="s">
        <v>11</v>
      </c>
      <c r="E684" s="307" t="s">
        <v>2189</v>
      </c>
      <c r="F684" s="153">
        <v>36000</v>
      </c>
      <c r="G684" s="135" t="s">
        <v>11</v>
      </c>
      <c r="H684" s="135" t="s">
        <v>11</v>
      </c>
      <c r="I684" s="135" t="s">
        <v>11</v>
      </c>
    </row>
    <row r="685" spans="1:9" s="272" customFormat="1" x14ac:dyDescent="0.4">
      <c r="A685" s="333"/>
      <c r="B685" s="142">
        <v>243312</v>
      </c>
      <c r="C685" s="140" t="s">
        <v>11</v>
      </c>
      <c r="D685" s="188" t="s">
        <v>11</v>
      </c>
      <c r="E685" s="307" t="s">
        <v>2331</v>
      </c>
      <c r="F685" s="153">
        <v>69400</v>
      </c>
      <c r="G685" s="135" t="s">
        <v>11</v>
      </c>
      <c r="H685" s="135" t="s">
        <v>11</v>
      </c>
      <c r="I685" s="135" t="s">
        <v>11</v>
      </c>
    </row>
    <row r="686" spans="1:9" s="272" customFormat="1" x14ac:dyDescent="0.4">
      <c r="A686" s="333"/>
      <c r="B686" s="142"/>
      <c r="C686" s="140" t="s">
        <v>11</v>
      </c>
      <c r="D686" s="188" t="s">
        <v>11</v>
      </c>
      <c r="E686" s="307" t="s">
        <v>2332</v>
      </c>
      <c r="F686" s="153">
        <v>70500</v>
      </c>
      <c r="G686" s="135" t="s">
        <v>11</v>
      </c>
      <c r="H686" s="135" t="s">
        <v>11</v>
      </c>
      <c r="I686" s="135" t="s">
        <v>11</v>
      </c>
    </row>
    <row r="687" spans="1:9" s="272" customFormat="1" x14ac:dyDescent="0.4">
      <c r="A687" s="333"/>
      <c r="B687" s="142"/>
      <c r="C687" s="140" t="s">
        <v>11</v>
      </c>
      <c r="D687" s="188" t="s">
        <v>11</v>
      </c>
      <c r="E687" s="307" t="s">
        <v>2333</v>
      </c>
      <c r="F687" s="153">
        <v>84000</v>
      </c>
      <c r="G687" s="135" t="s">
        <v>11</v>
      </c>
      <c r="H687" s="135" t="s">
        <v>11</v>
      </c>
      <c r="I687" s="135" t="s">
        <v>11</v>
      </c>
    </row>
    <row r="688" spans="1:9" s="272" customFormat="1" x14ac:dyDescent="0.4">
      <c r="A688" s="333"/>
      <c r="B688" s="142"/>
      <c r="C688" s="140" t="s">
        <v>11</v>
      </c>
      <c r="D688" s="188" t="s">
        <v>11</v>
      </c>
      <c r="E688" s="307" t="s">
        <v>2345</v>
      </c>
      <c r="F688" s="153">
        <v>74775</v>
      </c>
      <c r="G688" s="135" t="s">
        <v>11</v>
      </c>
      <c r="H688" s="135" t="s">
        <v>11</v>
      </c>
      <c r="I688" s="135" t="s">
        <v>11</v>
      </c>
    </row>
    <row r="689" spans="1:10" s="272" customFormat="1" x14ac:dyDescent="0.4">
      <c r="A689" s="333"/>
      <c r="B689" s="142"/>
      <c r="C689" s="140" t="s">
        <v>11</v>
      </c>
      <c r="D689" s="188" t="s">
        <v>11</v>
      </c>
      <c r="E689" s="307" t="s">
        <v>2349</v>
      </c>
      <c r="F689" s="153">
        <v>93000</v>
      </c>
      <c r="G689" s="135" t="s">
        <v>11</v>
      </c>
      <c r="H689" s="135" t="s">
        <v>11</v>
      </c>
      <c r="I689" s="135" t="s">
        <v>11</v>
      </c>
    </row>
    <row r="690" spans="1:10" s="272" customFormat="1" x14ac:dyDescent="0.4">
      <c r="A690" s="333"/>
      <c r="B690" s="142">
        <v>243322</v>
      </c>
      <c r="C690" s="140" t="s">
        <v>11</v>
      </c>
      <c r="D690" s="188" t="s">
        <v>11</v>
      </c>
      <c r="E690" s="307" t="s">
        <v>2368</v>
      </c>
      <c r="F690" s="153">
        <v>4500</v>
      </c>
      <c r="G690" s="135" t="s">
        <v>11</v>
      </c>
      <c r="H690" s="135" t="s">
        <v>11</v>
      </c>
      <c r="I690" s="135" t="s">
        <v>11</v>
      </c>
    </row>
    <row r="691" spans="1:10" s="272" customFormat="1" x14ac:dyDescent="0.4">
      <c r="A691" s="333"/>
      <c r="B691" s="142">
        <v>243367</v>
      </c>
      <c r="C691" s="140" t="s">
        <v>11</v>
      </c>
      <c r="D691" s="188" t="s">
        <v>11</v>
      </c>
      <c r="E691" s="157" t="s">
        <v>2893</v>
      </c>
      <c r="F691" s="139">
        <v>63000</v>
      </c>
      <c r="G691" s="137"/>
      <c r="H691" s="137"/>
      <c r="I691" s="137"/>
    </row>
    <row r="692" spans="1:10" s="272" customFormat="1" x14ac:dyDescent="0.4">
      <c r="A692" s="333"/>
      <c r="B692" s="142"/>
      <c r="C692" s="140" t="s">
        <v>11</v>
      </c>
      <c r="D692" s="188" t="s">
        <v>11</v>
      </c>
      <c r="E692" s="157" t="s">
        <v>2926</v>
      </c>
      <c r="F692" s="139">
        <v>69000</v>
      </c>
      <c r="G692" s="137"/>
      <c r="H692" s="137"/>
      <c r="I692" s="137"/>
    </row>
    <row r="693" spans="1:10" s="293" customFormat="1" x14ac:dyDescent="0.4">
      <c r="A693" s="333"/>
      <c r="B693" s="137"/>
      <c r="C693" s="137"/>
      <c r="D693" s="328"/>
      <c r="E693" s="157"/>
      <c r="F693" s="139"/>
      <c r="G693" s="150"/>
      <c r="H693" s="150"/>
      <c r="I693" s="137"/>
    </row>
    <row r="694" spans="1:10" s="128" customFormat="1" x14ac:dyDescent="0.4">
      <c r="A694" s="354">
        <v>58</v>
      </c>
      <c r="B694" s="277">
        <v>243168</v>
      </c>
      <c r="C694" s="167" t="s">
        <v>628</v>
      </c>
      <c r="D694" s="278" t="s">
        <v>11</v>
      </c>
      <c r="E694" s="135">
        <v>2022040022</v>
      </c>
      <c r="F694" s="153">
        <v>19000</v>
      </c>
      <c r="G694" s="134">
        <v>243168</v>
      </c>
      <c r="H694" s="135">
        <v>52024944</v>
      </c>
      <c r="I694" s="135" t="s">
        <v>487</v>
      </c>
      <c r="J694" s="299">
        <f>F694</f>
        <v>19000</v>
      </c>
    </row>
    <row r="695" spans="1:10" s="272" customFormat="1" x14ac:dyDescent="0.4">
      <c r="A695" s="333"/>
      <c r="B695" s="142"/>
      <c r="C695" s="140"/>
      <c r="D695" s="188"/>
      <c r="E695" s="140"/>
      <c r="F695" s="152"/>
      <c r="G695" s="142"/>
      <c r="H695" s="140"/>
      <c r="I695" s="140"/>
    </row>
    <row r="696" spans="1:10" s="272" customFormat="1" x14ac:dyDescent="0.4">
      <c r="A696" s="333"/>
      <c r="B696" s="142"/>
      <c r="C696" s="140"/>
      <c r="D696" s="188"/>
      <c r="E696" s="140"/>
      <c r="F696" s="152"/>
      <c r="G696" s="142"/>
      <c r="H696" s="140"/>
      <c r="I696" s="140"/>
    </row>
    <row r="697" spans="1:10" s="128" customFormat="1" x14ac:dyDescent="0.4">
      <c r="A697" s="354">
        <v>59</v>
      </c>
      <c r="B697" s="277">
        <v>243168</v>
      </c>
      <c r="C697" s="350" t="s">
        <v>637</v>
      </c>
      <c r="D697" s="278" t="s">
        <v>11</v>
      </c>
      <c r="E697" s="135" t="s">
        <v>638</v>
      </c>
      <c r="F697" s="153">
        <v>16000</v>
      </c>
      <c r="G697" s="134">
        <v>243168</v>
      </c>
      <c r="H697" s="135">
        <v>52024958</v>
      </c>
      <c r="I697" s="135" t="s">
        <v>487</v>
      </c>
      <c r="J697" s="299">
        <f>F697</f>
        <v>16000</v>
      </c>
    </row>
    <row r="698" spans="1:10" s="272" customFormat="1" x14ac:dyDescent="0.4">
      <c r="A698" s="333"/>
      <c r="B698" s="142"/>
      <c r="C698" s="140"/>
      <c r="D698" s="188"/>
      <c r="E698" s="140"/>
      <c r="F698" s="152"/>
      <c r="G698" s="142"/>
      <c r="H698" s="140"/>
      <c r="I698" s="140"/>
    </row>
    <row r="699" spans="1:10" s="272" customFormat="1" x14ac:dyDescent="0.4">
      <c r="A699" s="333">
        <v>60</v>
      </c>
      <c r="B699" s="142">
        <v>243188</v>
      </c>
      <c r="C699" s="140" t="s">
        <v>651</v>
      </c>
      <c r="D699" s="278" t="s">
        <v>11</v>
      </c>
      <c r="E699" s="135">
        <v>650704403</v>
      </c>
      <c r="F699" s="153">
        <v>16350</v>
      </c>
      <c r="G699" s="134">
        <v>243243</v>
      </c>
      <c r="H699" s="135">
        <v>53045032</v>
      </c>
      <c r="I699" s="135" t="s">
        <v>487</v>
      </c>
      <c r="J699" s="271">
        <f>F699+F700+F701+F702+F703+F704+F705+F706+F707+F708+F709+F710+F711+F712+F713+F714+F715+F716+F717+F718+F719+F720</f>
        <v>973520</v>
      </c>
    </row>
    <row r="700" spans="1:10" s="272" customFormat="1" x14ac:dyDescent="0.4">
      <c r="A700" s="333"/>
      <c r="B700" s="142"/>
      <c r="C700" s="167" t="s">
        <v>11</v>
      </c>
      <c r="D700" s="278" t="s">
        <v>11</v>
      </c>
      <c r="E700" s="135">
        <v>650703979</v>
      </c>
      <c r="F700" s="153">
        <v>28890</v>
      </c>
      <c r="G700" s="135" t="s">
        <v>11</v>
      </c>
      <c r="H700" s="135" t="s">
        <v>11</v>
      </c>
      <c r="I700" s="135" t="s">
        <v>11</v>
      </c>
      <c r="J700" s="271"/>
    </row>
    <row r="701" spans="1:10" s="272" customFormat="1" x14ac:dyDescent="0.4">
      <c r="A701" s="333"/>
      <c r="B701" s="142"/>
      <c r="C701" s="167" t="s">
        <v>11</v>
      </c>
      <c r="D701" s="278" t="s">
        <v>11</v>
      </c>
      <c r="E701" s="135">
        <v>650603561</v>
      </c>
      <c r="F701" s="153">
        <v>19902</v>
      </c>
      <c r="G701" s="135" t="s">
        <v>11</v>
      </c>
      <c r="H701" s="135" t="s">
        <v>11</v>
      </c>
      <c r="I701" s="135" t="s">
        <v>11</v>
      </c>
      <c r="J701" s="271"/>
    </row>
    <row r="702" spans="1:10" s="272" customFormat="1" x14ac:dyDescent="0.4">
      <c r="A702" s="333"/>
      <c r="B702" s="142">
        <v>243200</v>
      </c>
      <c r="C702" s="167" t="s">
        <v>11</v>
      </c>
      <c r="D702" s="278" t="s">
        <v>11</v>
      </c>
      <c r="E702" s="135">
        <v>650801586</v>
      </c>
      <c r="F702" s="153">
        <v>57780</v>
      </c>
      <c r="G702" s="135" t="s">
        <v>11</v>
      </c>
      <c r="H702" s="135" t="s">
        <v>11</v>
      </c>
      <c r="I702" s="135" t="s">
        <v>11</v>
      </c>
      <c r="J702" s="271"/>
    </row>
    <row r="703" spans="1:10" s="272" customFormat="1" x14ac:dyDescent="0.4">
      <c r="A703" s="333"/>
      <c r="B703" s="142"/>
      <c r="C703" s="167" t="s">
        <v>11</v>
      </c>
      <c r="D703" s="278" t="s">
        <v>11</v>
      </c>
      <c r="E703" s="135">
        <v>650802374</v>
      </c>
      <c r="F703" s="153">
        <v>16200</v>
      </c>
      <c r="G703" s="135" t="s">
        <v>11</v>
      </c>
      <c r="H703" s="135" t="s">
        <v>11</v>
      </c>
      <c r="I703" s="135" t="s">
        <v>11</v>
      </c>
      <c r="J703" s="271"/>
    </row>
    <row r="704" spans="1:10" s="272" customFormat="1" x14ac:dyDescent="0.4">
      <c r="A704" s="333"/>
      <c r="B704" s="142"/>
      <c r="C704" s="167" t="s">
        <v>11</v>
      </c>
      <c r="D704" s="278" t="s">
        <v>11</v>
      </c>
      <c r="E704" s="135">
        <v>650801588</v>
      </c>
      <c r="F704" s="153">
        <v>57780</v>
      </c>
      <c r="G704" s="135" t="s">
        <v>11</v>
      </c>
      <c r="H704" s="135" t="s">
        <v>11</v>
      </c>
      <c r="I704" s="135" t="s">
        <v>11</v>
      </c>
      <c r="J704" s="271"/>
    </row>
    <row r="705" spans="1:10" s="272" customFormat="1" x14ac:dyDescent="0.4">
      <c r="A705" s="333"/>
      <c r="B705" s="142"/>
      <c r="C705" s="167" t="s">
        <v>11</v>
      </c>
      <c r="D705" s="278" t="s">
        <v>11</v>
      </c>
      <c r="E705" s="135">
        <v>650801583</v>
      </c>
      <c r="F705" s="153">
        <v>21400</v>
      </c>
      <c r="G705" s="135" t="s">
        <v>11</v>
      </c>
      <c r="H705" s="135" t="s">
        <v>11</v>
      </c>
      <c r="I705" s="135" t="s">
        <v>11</v>
      </c>
      <c r="J705" s="271"/>
    </row>
    <row r="706" spans="1:10" s="272" customFormat="1" x14ac:dyDescent="0.4">
      <c r="A706" s="333"/>
      <c r="B706" s="142"/>
      <c r="C706" s="167" t="s">
        <v>11</v>
      </c>
      <c r="D706" s="278" t="s">
        <v>11</v>
      </c>
      <c r="E706" s="135">
        <v>650802965</v>
      </c>
      <c r="F706" s="153">
        <v>56200</v>
      </c>
      <c r="G706" s="135" t="s">
        <v>11</v>
      </c>
      <c r="H706" s="135" t="s">
        <v>11</v>
      </c>
      <c r="I706" s="135" t="s">
        <v>11</v>
      </c>
      <c r="J706" s="271"/>
    </row>
    <row r="707" spans="1:10" s="272" customFormat="1" x14ac:dyDescent="0.4">
      <c r="A707" s="333"/>
      <c r="B707" s="142"/>
      <c r="C707" s="167" t="s">
        <v>11</v>
      </c>
      <c r="D707" s="278" t="s">
        <v>11</v>
      </c>
      <c r="E707" s="135">
        <v>650802586</v>
      </c>
      <c r="F707" s="153">
        <v>13910</v>
      </c>
      <c r="G707" s="135" t="s">
        <v>11</v>
      </c>
      <c r="H707" s="135" t="s">
        <v>11</v>
      </c>
      <c r="I707" s="135" t="s">
        <v>11</v>
      </c>
      <c r="J707" s="271"/>
    </row>
    <row r="708" spans="1:10" s="272" customFormat="1" x14ac:dyDescent="0.4">
      <c r="A708" s="333"/>
      <c r="B708" s="142"/>
      <c r="C708" s="167" t="s">
        <v>11</v>
      </c>
      <c r="D708" s="278" t="s">
        <v>11</v>
      </c>
      <c r="E708" s="135">
        <v>650903361</v>
      </c>
      <c r="F708" s="153">
        <v>6955</v>
      </c>
      <c r="G708" s="135" t="s">
        <v>11</v>
      </c>
      <c r="H708" s="135" t="s">
        <v>11</v>
      </c>
      <c r="I708" s="135" t="s">
        <v>11</v>
      </c>
      <c r="J708" s="271"/>
    </row>
    <row r="709" spans="1:10" s="272" customFormat="1" x14ac:dyDescent="0.4">
      <c r="A709" s="333"/>
      <c r="B709" s="142"/>
      <c r="C709" s="167" t="s">
        <v>11</v>
      </c>
      <c r="D709" s="278" t="s">
        <v>11</v>
      </c>
      <c r="E709" s="135">
        <v>650805419</v>
      </c>
      <c r="F709" s="153">
        <v>64500</v>
      </c>
      <c r="G709" s="135" t="s">
        <v>11</v>
      </c>
      <c r="H709" s="135" t="s">
        <v>11</v>
      </c>
      <c r="I709" s="135" t="s">
        <v>11</v>
      </c>
      <c r="J709" s="271"/>
    </row>
    <row r="710" spans="1:10" s="272" customFormat="1" x14ac:dyDescent="0.4">
      <c r="A710" s="333"/>
      <c r="B710" s="142"/>
      <c r="C710" s="167" t="s">
        <v>11</v>
      </c>
      <c r="D710" s="278" t="s">
        <v>11</v>
      </c>
      <c r="E710" s="135">
        <v>650605685</v>
      </c>
      <c r="F710" s="153">
        <v>28890</v>
      </c>
      <c r="G710" s="135" t="s">
        <v>11</v>
      </c>
      <c r="H710" s="135" t="s">
        <v>11</v>
      </c>
      <c r="I710" s="135" t="s">
        <v>11</v>
      </c>
      <c r="J710" s="173"/>
    </row>
    <row r="711" spans="1:10" s="272" customFormat="1" x14ac:dyDescent="0.4">
      <c r="A711" s="333"/>
      <c r="B711" s="142">
        <v>242897</v>
      </c>
      <c r="C711" s="167" t="s">
        <v>11</v>
      </c>
      <c r="D711" s="278" t="s">
        <v>11</v>
      </c>
      <c r="E711" s="311">
        <v>650805433</v>
      </c>
      <c r="F711" s="151">
        <v>63665</v>
      </c>
      <c r="G711" s="134">
        <v>243301</v>
      </c>
      <c r="H711" s="135">
        <v>48846228</v>
      </c>
      <c r="I711" s="135" t="s">
        <v>11</v>
      </c>
      <c r="J711" s="271"/>
    </row>
    <row r="712" spans="1:10" s="272" customFormat="1" x14ac:dyDescent="0.4">
      <c r="A712" s="333"/>
      <c r="B712" s="142"/>
      <c r="C712" s="167" t="s">
        <v>11</v>
      </c>
      <c r="D712" s="278" t="s">
        <v>11</v>
      </c>
      <c r="E712" s="311">
        <v>650801354</v>
      </c>
      <c r="F712" s="151">
        <v>90950</v>
      </c>
      <c r="G712" s="135" t="s">
        <v>11</v>
      </c>
      <c r="H712" s="135" t="s">
        <v>11</v>
      </c>
      <c r="I712" s="135" t="s">
        <v>11</v>
      </c>
      <c r="J712" s="271"/>
    </row>
    <row r="713" spans="1:10" s="272" customFormat="1" x14ac:dyDescent="0.4">
      <c r="A713" s="333"/>
      <c r="B713" s="142">
        <v>242899</v>
      </c>
      <c r="C713" s="167" t="s">
        <v>11</v>
      </c>
      <c r="D713" s="278" t="s">
        <v>11</v>
      </c>
      <c r="E713" s="311">
        <v>651003996</v>
      </c>
      <c r="F713" s="151">
        <v>87740</v>
      </c>
      <c r="G713" s="135" t="s">
        <v>11</v>
      </c>
      <c r="H713" s="135" t="s">
        <v>11</v>
      </c>
      <c r="I713" s="135" t="s">
        <v>11</v>
      </c>
      <c r="J713" s="271"/>
    </row>
    <row r="714" spans="1:10" s="272" customFormat="1" x14ac:dyDescent="0.4">
      <c r="A714" s="333"/>
      <c r="B714" s="142">
        <v>243271</v>
      </c>
      <c r="C714" s="167" t="s">
        <v>11</v>
      </c>
      <c r="D714" s="278" t="s">
        <v>11</v>
      </c>
      <c r="E714" s="311">
        <v>651001204</v>
      </c>
      <c r="F714" s="151">
        <v>16050</v>
      </c>
      <c r="G714" s="135" t="s">
        <v>11</v>
      </c>
      <c r="H714" s="135" t="s">
        <v>11</v>
      </c>
      <c r="I714" s="135" t="s">
        <v>11</v>
      </c>
      <c r="J714" s="271"/>
    </row>
    <row r="715" spans="1:10" s="272" customFormat="1" x14ac:dyDescent="0.4">
      <c r="A715" s="333"/>
      <c r="B715" s="142"/>
      <c r="C715" s="167" t="s">
        <v>11</v>
      </c>
      <c r="D715" s="278" t="s">
        <v>11</v>
      </c>
      <c r="E715" s="311">
        <v>651000822</v>
      </c>
      <c r="F715" s="151">
        <v>67410</v>
      </c>
      <c r="G715" s="135" t="s">
        <v>11</v>
      </c>
      <c r="H715" s="135" t="s">
        <v>11</v>
      </c>
      <c r="I715" s="135" t="s">
        <v>11</v>
      </c>
      <c r="J715" s="271"/>
    </row>
    <row r="716" spans="1:10" s="272" customFormat="1" x14ac:dyDescent="0.4">
      <c r="A716" s="333"/>
      <c r="B716" s="142">
        <v>243278</v>
      </c>
      <c r="C716" s="167" t="s">
        <v>11</v>
      </c>
      <c r="D716" s="278" t="s">
        <v>11</v>
      </c>
      <c r="E716" s="311">
        <v>651003367</v>
      </c>
      <c r="F716" s="151">
        <v>74900</v>
      </c>
      <c r="G716" s="135" t="s">
        <v>11</v>
      </c>
      <c r="H716" s="135" t="s">
        <v>11</v>
      </c>
      <c r="I716" s="135" t="s">
        <v>11</v>
      </c>
      <c r="J716" s="271"/>
    </row>
    <row r="717" spans="1:10" s="272" customFormat="1" x14ac:dyDescent="0.4">
      <c r="A717" s="333"/>
      <c r="B717" s="142"/>
      <c r="C717" s="167" t="s">
        <v>11</v>
      </c>
      <c r="D717" s="278" t="s">
        <v>11</v>
      </c>
      <c r="E717" s="311">
        <v>651003366</v>
      </c>
      <c r="F717" s="151">
        <v>55298</v>
      </c>
      <c r="G717" s="135" t="s">
        <v>11</v>
      </c>
      <c r="H717" s="135" t="s">
        <v>11</v>
      </c>
      <c r="I717" s="135" t="s">
        <v>11</v>
      </c>
      <c r="J717" s="271"/>
    </row>
    <row r="718" spans="1:10" s="272" customFormat="1" x14ac:dyDescent="0.4">
      <c r="A718" s="333"/>
      <c r="B718" s="142">
        <v>243601</v>
      </c>
      <c r="C718" s="167" t="s">
        <v>11</v>
      </c>
      <c r="D718" s="278" t="s">
        <v>11</v>
      </c>
      <c r="E718" s="311">
        <v>651102275</v>
      </c>
      <c r="F718" s="151">
        <v>56200</v>
      </c>
      <c r="G718" s="135" t="s">
        <v>11</v>
      </c>
      <c r="H718" s="135" t="s">
        <v>11</v>
      </c>
      <c r="I718" s="135" t="s">
        <v>11</v>
      </c>
      <c r="J718" s="271"/>
    </row>
    <row r="719" spans="1:10" s="272" customFormat="1" x14ac:dyDescent="0.4">
      <c r="A719" s="333"/>
      <c r="B719" s="142"/>
      <c r="C719" s="167" t="s">
        <v>11</v>
      </c>
      <c r="D719" s="278" t="s">
        <v>11</v>
      </c>
      <c r="E719" s="311">
        <v>650901251</v>
      </c>
      <c r="F719" s="151">
        <v>16350</v>
      </c>
      <c r="G719" s="135" t="s">
        <v>11</v>
      </c>
      <c r="H719" s="135" t="s">
        <v>11</v>
      </c>
      <c r="I719" s="135" t="s">
        <v>11</v>
      </c>
      <c r="J719" s="271"/>
    </row>
    <row r="720" spans="1:10" s="272" customFormat="1" x14ac:dyDescent="0.4">
      <c r="A720" s="333"/>
      <c r="B720" s="142"/>
      <c r="C720" s="167" t="s">
        <v>11</v>
      </c>
      <c r="D720" s="278" t="s">
        <v>11</v>
      </c>
      <c r="E720" s="311">
        <v>650903066</v>
      </c>
      <c r="F720" s="151">
        <v>56200</v>
      </c>
      <c r="G720" s="135" t="s">
        <v>11</v>
      </c>
      <c r="H720" s="135" t="s">
        <v>11</v>
      </c>
      <c r="I720" s="135" t="s">
        <v>11</v>
      </c>
      <c r="J720" s="271"/>
    </row>
    <row r="721" spans="1:10" s="272" customFormat="1" x14ac:dyDescent="0.4">
      <c r="A721" s="333"/>
      <c r="B721" s="142">
        <v>243312</v>
      </c>
      <c r="C721" s="167" t="s">
        <v>11</v>
      </c>
      <c r="D721" s="278" t="s">
        <v>11</v>
      </c>
      <c r="E721" s="140">
        <v>651201063</v>
      </c>
      <c r="F721" s="152">
        <v>28890</v>
      </c>
      <c r="G721" s="137"/>
      <c r="H721" s="137"/>
      <c r="I721" s="137"/>
      <c r="J721" s="271"/>
    </row>
    <row r="722" spans="1:10" s="272" customFormat="1" x14ac:dyDescent="0.4">
      <c r="A722" s="333"/>
      <c r="B722" s="142"/>
      <c r="C722" s="167" t="s">
        <v>11</v>
      </c>
      <c r="D722" s="278" t="s">
        <v>11</v>
      </c>
      <c r="E722" s="140">
        <v>651102594</v>
      </c>
      <c r="F722" s="152">
        <v>24610</v>
      </c>
      <c r="G722" s="137"/>
      <c r="H722" s="137"/>
      <c r="I722" s="137"/>
      <c r="J722" s="271"/>
    </row>
    <row r="723" spans="1:10" s="272" customFormat="1" x14ac:dyDescent="0.4">
      <c r="A723" s="333"/>
      <c r="B723" s="142"/>
      <c r="C723" s="167" t="s">
        <v>11</v>
      </c>
      <c r="D723" s="278" t="s">
        <v>11</v>
      </c>
      <c r="E723" s="140">
        <v>651103272</v>
      </c>
      <c r="F723" s="152">
        <v>37500</v>
      </c>
      <c r="G723" s="137"/>
      <c r="H723" s="137"/>
      <c r="I723" s="137"/>
      <c r="J723" s="271"/>
    </row>
    <row r="724" spans="1:10" s="272" customFormat="1" x14ac:dyDescent="0.4">
      <c r="A724" s="333"/>
      <c r="B724" s="142"/>
      <c r="C724" s="167" t="s">
        <v>11</v>
      </c>
      <c r="D724" s="278" t="s">
        <v>11</v>
      </c>
      <c r="E724" s="140">
        <v>650804726</v>
      </c>
      <c r="F724" s="152">
        <v>6955</v>
      </c>
      <c r="G724" s="137"/>
      <c r="H724" s="137"/>
      <c r="I724" s="137"/>
      <c r="J724" s="271"/>
    </row>
    <row r="725" spans="1:10" s="272" customFormat="1" x14ac:dyDescent="0.4">
      <c r="A725" s="333"/>
      <c r="B725" s="142"/>
      <c r="C725" s="167" t="s">
        <v>11</v>
      </c>
      <c r="D725" s="278" t="s">
        <v>11</v>
      </c>
      <c r="E725" s="140">
        <v>651201060</v>
      </c>
      <c r="F725" s="152">
        <v>57780</v>
      </c>
      <c r="G725" s="137"/>
      <c r="H725" s="137"/>
      <c r="I725" s="137"/>
      <c r="J725" s="271"/>
    </row>
    <row r="726" spans="1:10" s="272" customFormat="1" x14ac:dyDescent="0.4">
      <c r="A726" s="333"/>
      <c r="B726" s="142">
        <v>243367</v>
      </c>
      <c r="C726" s="167" t="s">
        <v>11</v>
      </c>
      <c r="D726" s="278" t="s">
        <v>11</v>
      </c>
      <c r="E726" s="140">
        <v>660100988</v>
      </c>
      <c r="F726" s="152">
        <v>13375</v>
      </c>
      <c r="G726" s="137"/>
      <c r="H726" s="137"/>
      <c r="I726" s="137"/>
      <c r="J726" s="271"/>
    </row>
    <row r="727" spans="1:10" s="272" customFormat="1" x14ac:dyDescent="0.4">
      <c r="A727" s="333"/>
      <c r="B727" s="142"/>
      <c r="C727" s="167"/>
      <c r="D727" s="278" t="s">
        <v>11</v>
      </c>
      <c r="E727" s="140"/>
      <c r="F727" s="152"/>
      <c r="G727" s="137"/>
      <c r="H727" s="137"/>
      <c r="I727" s="137"/>
      <c r="J727" s="271"/>
    </row>
    <row r="728" spans="1:10" s="272" customFormat="1" x14ac:dyDescent="0.4">
      <c r="A728" s="333"/>
      <c r="B728" s="142">
        <v>243336</v>
      </c>
      <c r="C728" s="167" t="s">
        <v>2579</v>
      </c>
      <c r="D728" s="278" t="s">
        <v>11</v>
      </c>
      <c r="E728" s="140" t="s">
        <v>2578</v>
      </c>
      <c r="F728" s="152">
        <v>3500</v>
      </c>
      <c r="G728" s="142"/>
      <c r="H728" s="140"/>
      <c r="I728" s="140"/>
      <c r="J728" s="271"/>
    </row>
    <row r="729" spans="1:10" s="272" customFormat="1" x14ac:dyDescent="0.4">
      <c r="A729" s="333"/>
      <c r="B729" s="142"/>
      <c r="C729" s="167"/>
      <c r="D729" s="278" t="s">
        <v>11</v>
      </c>
      <c r="E729" s="140"/>
      <c r="F729" s="152"/>
      <c r="G729" s="142"/>
      <c r="H729" s="140"/>
      <c r="I729" s="140"/>
      <c r="J729" s="271"/>
    </row>
    <row r="730" spans="1:10" s="272" customFormat="1" x14ac:dyDescent="0.4">
      <c r="A730" s="333"/>
      <c r="B730" s="142"/>
      <c r="C730" s="167"/>
      <c r="D730" s="278" t="s">
        <v>11</v>
      </c>
      <c r="E730" s="140"/>
      <c r="F730" s="152"/>
      <c r="G730" s="142"/>
      <c r="H730" s="140"/>
      <c r="I730" s="140"/>
      <c r="J730" s="271"/>
    </row>
    <row r="731" spans="1:10" s="272" customFormat="1" x14ac:dyDescent="0.4">
      <c r="A731" s="333">
        <v>60</v>
      </c>
      <c r="B731" s="142">
        <v>243367</v>
      </c>
      <c r="C731" s="167" t="s">
        <v>2885</v>
      </c>
      <c r="D731" s="278" t="s">
        <v>11</v>
      </c>
      <c r="E731" s="140" t="s">
        <v>2886</v>
      </c>
      <c r="F731" s="152">
        <v>51000</v>
      </c>
      <c r="G731" s="142"/>
      <c r="H731" s="140"/>
      <c r="I731" s="140"/>
      <c r="J731" s="271"/>
    </row>
    <row r="732" spans="1:10" s="272" customFormat="1" x14ac:dyDescent="0.4">
      <c r="A732" s="333"/>
      <c r="B732" s="142"/>
      <c r="C732" s="167"/>
      <c r="D732" s="278" t="s">
        <v>11</v>
      </c>
      <c r="E732" s="140"/>
      <c r="F732" s="152"/>
      <c r="G732" s="142"/>
      <c r="H732" s="140"/>
      <c r="I732" s="140"/>
      <c r="J732" s="271"/>
    </row>
    <row r="733" spans="1:10" s="272" customFormat="1" x14ac:dyDescent="0.4">
      <c r="A733" s="333"/>
      <c r="B733" s="142"/>
      <c r="C733" s="167"/>
      <c r="D733" s="278" t="s">
        <v>11</v>
      </c>
      <c r="E733" s="140"/>
      <c r="F733" s="152"/>
      <c r="G733" s="142"/>
      <c r="H733" s="140"/>
      <c r="I733" s="140"/>
      <c r="J733" s="271"/>
    </row>
    <row r="734" spans="1:10" s="272" customFormat="1" x14ac:dyDescent="0.4">
      <c r="A734" s="333"/>
      <c r="B734" s="142"/>
      <c r="C734" s="167"/>
      <c r="D734" s="278" t="s">
        <v>11</v>
      </c>
      <c r="E734" s="140"/>
      <c r="F734" s="152"/>
      <c r="G734" s="142"/>
      <c r="H734" s="140"/>
      <c r="I734" s="140"/>
      <c r="J734" s="271"/>
    </row>
    <row r="735" spans="1:10" s="272" customFormat="1" x14ac:dyDescent="0.4">
      <c r="A735" s="333"/>
      <c r="B735" s="142"/>
      <c r="C735" s="167"/>
      <c r="D735" s="278" t="s">
        <v>11</v>
      </c>
      <c r="E735" s="140"/>
      <c r="F735" s="152"/>
      <c r="G735" s="142"/>
      <c r="H735" s="140"/>
      <c r="I735" s="140"/>
      <c r="J735" s="271"/>
    </row>
    <row r="736" spans="1:10" s="272" customFormat="1" x14ac:dyDescent="0.4">
      <c r="A736" s="333"/>
      <c r="B736" s="142"/>
      <c r="C736" s="167"/>
      <c r="D736" s="278" t="s">
        <v>11</v>
      </c>
      <c r="E736" s="140"/>
      <c r="F736" s="152"/>
      <c r="G736" s="142"/>
      <c r="H736" s="140"/>
      <c r="I736" s="140"/>
      <c r="J736" s="271"/>
    </row>
    <row r="737" spans="1:13" s="272" customFormat="1" x14ac:dyDescent="0.4">
      <c r="A737" s="333"/>
      <c r="B737" s="142"/>
      <c r="C737" s="167"/>
      <c r="D737" s="278" t="s">
        <v>11</v>
      </c>
      <c r="E737" s="140"/>
      <c r="F737" s="152"/>
      <c r="G737" s="142"/>
      <c r="H737" s="140"/>
      <c r="I737" s="140"/>
      <c r="J737" s="271"/>
    </row>
    <row r="738" spans="1:13" s="272" customFormat="1" x14ac:dyDescent="0.4">
      <c r="A738" s="333"/>
      <c r="B738" s="142"/>
      <c r="C738" s="167"/>
      <c r="D738" s="278" t="s">
        <v>11</v>
      </c>
      <c r="E738" s="140"/>
      <c r="F738" s="152"/>
      <c r="G738" s="142"/>
      <c r="H738" s="140"/>
      <c r="I738" s="140"/>
      <c r="J738" s="271"/>
    </row>
    <row r="739" spans="1:13" s="272" customFormat="1" x14ac:dyDescent="0.4">
      <c r="A739" s="333"/>
      <c r="B739" s="142"/>
      <c r="C739" s="167"/>
      <c r="D739" s="278" t="s">
        <v>11</v>
      </c>
      <c r="E739" s="140"/>
      <c r="F739" s="152"/>
      <c r="G739" s="142"/>
      <c r="H739" s="140"/>
      <c r="I739" s="140"/>
      <c r="J739" s="271"/>
    </row>
    <row r="740" spans="1:13" s="133" customFormat="1" x14ac:dyDescent="0.4">
      <c r="A740" s="336">
        <v>61</v>
      </c>
      <c r="B740" s="274">
        <v>243139</v>
      </c>
      <c r="C740" s="273" t="s">
        <v>277</v>
      </c>
      <c r="D740" s="278" t="s">
        <v>11</v>
      </c>
      <c r="E740" s="273" t="s">
        <v>278</v>
      </c>
      <c r="F740" s="283">
        <v>32850</v>
      </c>
      <c r="G740" s="284"/>
      <c r="H740" s="284"/>
      <c r="I740" s="273"/>
    </row>
    <row r="741" spans="1:13" s="133" customFormat="1" ht="24" customHeight="1" x14ac:dyDescent="0.4">
      <c r="A741" s="336"/>
      <c r="B741" s="274"/>
      <c r="C741" s="273"/>
      <c r="D741" s="320"/>
      <c r="E741" s="273"/>
      <c r="F741" s="283"/>
      <c r="G741" s="284"/>
      <c r="H741" s="284"/>
      <c r="I741" s="273"/>
    </row>
    <row r="742" spans="1:13" s="272" customFormat="1" x14ac:dyDescent="0.4">
      <c r="A742" s="333">
        <v>62</v>
      </c>
      <c r="B742" s="142">
        <v>243250</v>
      </c>
      <c r="C742" s="140" t="s">
        <v>1304</v>
      </c>
      <c r="D742" s="278" t="s">
        <v>11</v>
      </c>
      <c r="E742" s="140" t="s">
        <v>1305</v>
      </c>
      <c r="F742" s="152">
        <v>35310</v>
      </c>
      <c r="G742" s="142"/>
      <c r="H742" s="140"/>
      <c r="I742" s="140"/>
      <c r="J742" s="271"/>
      <c r="M742" s="167"/>
    </row>
    <row r="743" spans="1:13" s="272" customFormat="1" x14ac:dyDescent="0.4">
      <c r="A743" s="333"/>
      <c r="B743" s="142"/>
      <c r="C743" s="140"/>
      <c r="D743" s="278"/>
      <c r="E743" s="140"/>
      <c r="F743" s="152"/>
      <c r="G743" s="142"/>
      <c r="H743" s="140"/>
      <c r="I743" s="140"/>
      <c r="J743" s="271"/>
    </row>
    <row r="744" spans="1:13" s="272" customFormat="1" x14ac:dyDescent="0.4">
      <c r="A744" s="333"/>
      <c r="B744" s="142"/>
      <c r="C744" s="140"/>
      <c r="D744" s="278"/>
      <c r="E744" s="140"/>
      <c r="F744" s="152"/>
      <c r="G744" s="142"/>
      <c r="H744" s="140"/>
      <c r="I744" s="140"/>
      <c r="J744" s="271"/>
    </row>
    <row r="745" spans="1:13" s="272" customFormat="1" x14ac:dyDescent="0.4">
      <c r="A745" s="333"/>
      <c r="B745" s="142"/>
      <c r="C745" s="140"/>
      <c r="D745" s="188"/>
      <c r="E745" s="140"/>
      <c r="F745" s="152"/>
      <c r="G745" s="291"/>
      <c r="H745" s="291"/>
      <c r="I745" s="140"/>
    </row>
    <row r="746" spans="1:13" s="128" customFormat="1" x14ac:dyDescent="0.4">
      <c r="A746" s="160" t="s">
        <v>139</v>
      </c>
      <c r="B746" s="161"/>
      <c r="C746" s="161"/>
      <c r="D746" s="189"/>
      <c r="E746" s="162"/>
      <c r="F746" s="185">
        <f>SUM(F4:F745)</f>
        <v>19654498.120000001</v>
      </c>
      <c r="G746" s="290"/>
      <c r="H746" s="290"/>
      <c r="I746" s="202">
        <f>F746-J746</f>
        <v>4693903.410000002</v>
      </c>
      <c r="J746" s="299">
        <f>SUM(J3:J745)</f>
        <v>14960594.709999999</v>
      </c>
    </row>
  </sheetData>
  <autoFilter ref="A2:I16" xr:uid="{3153FD25-D660-4412-A14D-0831B134F6EE}"/>
  <mergeCells count="1">
    <mergeCell ref="A1:I1"/>
  </mergeCells>
  <phoneticPr fontId="4" type="noConversion"/>
  <pageMargins left="0.31496062992125984" right="0.31496062992125984" top="0.55118110236220474" bottom="0.35433070866141736" header="0.31496062992125984" footer="0.3149606299212598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88CB0-0BE4-4E84-8882-C119AA7FED08}">
  <dimension ref="A1:J87"/>
  <sheetViews>
    <sheetView topLeftCell="A33" workbookViewId="0">
      <selection activeCell="H66" sqref="H66"/>
    </sheetView>
  </sheetViews>
  <sheetFormatPr defaultRowHeight="18.75" x14ac:dyDescent="0.4"/>
  <cols>
    <col min="1" max="1" width="4.625" style="215" customWidth="1"/>
    <col min="2" max="2" width="8" style="215" customWidth="1"/>
    <col min="3" max="3" width="22.75" style="223" customWidth="1"/>
    <col min="4" max="4" width="12.75" style="223" customWidth="1"/>
    <col min="5" max="5" width="10.375" style="215" customWidth="1"/>
    <col min="6" max="6" width="9.625" style="224" customWidth="1"/>
    <col min="7" max="8" width="8" style="223" customWidth="1"/>
    <col min="9" max="9" width="9.625" style="223" customWidth="1"/>
    <col min="10" max="10" width="11.875" style="224" customWidth="1"/>
    <col min="11" max="16384" width="9" style="223"/>
  </cols>
  <sheetData>
    <row r="1" spans="1:10" s="19" customFormat="1" ht="23.25" x14ac:dyDescent="0.5">
      <c r="A1" s="792" t="s">
        <v>43</v>
      </c>
      <c r="B1" s="792"/>
      <c r="C1" s="792"/>
      <c r="D1" s="792"/>
      <c r="E1" s="792"/>
      <c r="F1" s="792"/>
      <c r="G1" s="792"/>
      <c r="H1" s="792"/>
      <c r="I1" s="792"/>
      <c r="J1" s="49"/>
    </row>
    <row r="2" spans="1:10" s="70" customFormat="1" x14ac:dyDescent="0.4">
      <c r="A2" s="68" t="s">
        <v>8</v>
      </c>
      <c r="B2" s="68" t="s">
        <v>7</v>
      </c>
      <c r="C2" s="68" t="s">
        <v>0</v>
      </c>
      <c r="D2" s="68" t="s">
        <v>1</v>
      </c>
      <c r="E2" s="68" t="s">
        <v>2</v>
      </c>
      <c r="F2" s="204" t="s">
        <v>3</v>
      </c>
      <c r="G2" s="68" t="s">
        <v>4</v>
      </c>
      <c r="H2" s="205" t="s">
        <v>6</v>
      </c>
      <c r="I2" s="68" t="s">
        <v>16</v>
      </c>
      <c r="J2" s="203"/>
    </row>
    <row r="3" spans="1:10" s="209" customFormat="1" x14ac:dyDescent="0.4">
      <c r="A3" s="206"/>
      <c r="B3" s="207">
        <v>243162</v>
      </c>
      <c r="C3" s="206" t="s">
        <v>357</v>
      </c>
      <c r="D3" s="206"/>
      <c r="E3" s="206"/>
      <c r="F3" s="208"/>
      <c r="G3" s="206"/>
      <c r="H3" s="206"/>
      <c r="I3" s="208"/>
    </row>
    <row r="4" spans="1:10" s="209" customFormat="1" x14ac:dyDescent="0.4">
      <c r="A4" s="366">
        <v>1</v>
      </c>
      <c r="B4" s="367">
        <v>243147</v>
      </c>
      <c r="C4" s="368" t="s">
        <v>23</v>
      </c>
      <c r="D4" s="366" t="s">
        <v>12</v>
      </c>
      <c r="E4" s="219" t="s">
        <v>312</v>
      </c>
      <c r="F4" s="309">
        <v>50392</v>
      </c>
      <c r="G4" s="612">
        <v>243230</v>
      </c>
      <c r="H4" s="218">
        <v>53044974</v>
      </c>
      <c r="I4" s="219" t="s">
        <v>487</v>
      </c>
      <c r="J4" s="369">
        <f>F4+F5+F6+F7+F8+F9+F10+F11</f>
        <v>331752</v>
      </c>
    </row>
    <row r="5" spans="1:10" s="371" customFormat="1" x14ac:dyDescent="0.4">
      <c r="A5" s="366"/>
      <c r="B5" s="367">
        <v>243171</v>
      </c>
      <c r="C5" s="366" t="s">
        <v>11</v>
      </c>
      <c r="D5" s="366" t="s">
        <v>11</v>
      </c>
      <c r="E5" s="219" t="s">
        <v>853</v>
      </c>
      <c r="F5" s="309">
        <v>18400</v>
      </c>
      <c r="G5" s="219" t="s">
        <v>11</v>
      </c>
      <c r="H5" s="219" t="s">
        <v>11</v>
      </c>
      <c r="I5" s="219" t="s">
        <v>11</v>
      </c>
      <c r="J5" s="370"/>
    </row>
    <row r="6" spans="1:10" s="371" customFormat="1" x14ac:dyDescent="0.4">
      <c r="A6" s="366"/>
      <c r="B6" s="367">
        <v>243209</v>
      </c>
      <c r="C6" s="366" t="s">
        <v>11</v>
      </c>
      <c r="D6" s="366" t="s">
        <v>11</v>
      </c>
      <c r="E6" s="219" t="s">
        <v>854</v>
      </c>
      <c r="F6" s="309">
        <v>53192</v>
      </c>
      <c r="G6" s="219" t="s">
        <v>11</v>
      </c>
      <c r="H6" s="219" t="s">
        <v>11</v>
      </c>
      <c r="I6" s="219" t="s">
        <v>11</v>
      </c>
      <c r="J6" s="370"/>
    </row>
    <row r="7" spans="1:10" s="373" customFormat="1" x14ac:dyDescent="0.4">
      <c r="A7" s="228"/>
      <c r="B7" s="261">
        <v>243241</v>
      </c>
      <c r="C7" s="366" t="s">
        <v>11</v>
      </c>
      <c r="D7" s="366" t="s">
        <v>11</v>
      </c>
      <c r="E7" s="230" t="s">
        <v>1232</v>
      </c>
      <c r="F7" s="118">
        <v>10000</v>
      </c>
      <c r="G7" s="237">
        <v>243259</v>
      </c>
      <c r="H7" s="230">
        <v>53664172</v>
      </c>
      <c r="I7" s="219" t="s">
        <v>11</v>
      </c>
      <c r="J7" s="372"/>
    </row>
    <row r="8" spans="1:10" s="264" customFormat="1" x14ac:dyDescent="0.4">
      <c r="A8" s="68"/>
      <c r="B8" s="374"/>
      <c r="C8" s="68" t="s">
        <v>11</v>
      </c>
      <c r="D8" s="68" t="s">
        <v>11</v>
      </c>
      <c r="E8" s="230" t="s">
        <v>1207</v>
      </c>
      <c r="F8" s="118">
        <v>55492</v>
      </c>
      <c r="G8" s="219" t="s">
        <v>11</v>
      </c>
      <c r="H8" s="219" t="s">
        <v>11</v>
      </c>
      <c r="I8" s="219" t="s">
        <v>11</v>
      </c>
      <c r="J8" s="375"/>
    </row>
    <row r="9" spans="1:10" s="264" customFormat="1" x14ac:dyDescent="0.4">
      <c r="A9" s="68"/>
      <c r="B9" s="374">
        <v>242899</v>
      </c>
      <c r="C9" s="68" t="s">
        <v>11</v>
      </c>
      <c r="D9" s="68" t="s">
        <v>11</v>
      </c>
      <c r="E9" s="461" t="s">
        <v>1438</v>
      </c>
      <c r="F9" s="327">
        <v>57240</v>
      </c>
      <c r="G9" s="217">
        <v>243301</v>
      </c>
      <c r="H9" s="219">
        <v>48846235</v>
      </c>
      <c r="I9" s="219" t="s">
        <v>11</v>
      </c>
      <c r="J9" s="375"/>
    </row>
    <row r="10" spans="1:10" s="264" customFormat="1" x14ac:dyDescent="0.4">
      <c r="A10" s="68"/>
      <c r="B10" s="374">
        <v>243306</v>
      </c>
      <c r="C10" s="68" t="s">
        <v>11</v>
      </c>
      <c r="D10" s="68" t="s">
        <v>11</v>
      </c>
      <c r="E10" s="230" t="s">
        <v>2239</v>
      </c>
      <c r="F10" s="118">
        <v>38944</v>
      </c>
      <c r="G10" s="217">
        <v>243339</v>
      </c>
      <c r="H10" s="219">
        <v>49392766</v>
      </c>
      <c r="I10" s="219" t="s">
        <v>11</v>
      </c>
      <c r="J10" s="375"/>
    </row>
    <row r="11" spans="1:10" s="264" customFormat="1" x14ac:dyDescent="0.4">
      <c r="A11" s="68"/>
      <c r="B11" s="374"/>
      <c r="C11" s="68" t="s">
        <v>11</v>
      </c>
      <c r="D11" s="68" t="s">
        <v>11</v>
      </c>
      <c r="E11" s="230" t="s">
        <v>2250</v>
      </c>
      <c r="F11" s="118">
        <v>48092</v>
      </c>
      <c r="G11" s="219" t="s">
        <v>11</v>
      </c>
      <c r="H11" s="219" t="s">
        <v>11</v>
      </c>
      <c r="I11" s="219" t="s">
        <v>11</v>
      </c>
      <c r="J11" s="375"/>
    </row>
    <row r="12" spans="1:10" s="264" customFormat="1" x14ac:dyDescent="0.4">
      <c r="A12" s="68"/>
      <c r="B12" s="374"/>
      <c r="C12" s="68"/>
      <c r="D12" s="68"/>
      <c r="E12" s="228"/>
      <c r="F12" s="104"/>
      <c r="G12" s="228"/>
      <c r="H12" s="324"/>
      <c r="I12" s="228"/>
      <c r="J12" s="375"/>
    </row>
    <row r="13" spans="1:10" s="371" customFormat="1" x14ac:dyDescent="0.4">
      <c r="A13" s="366"/>
      <c r="B13" s="366"/>
      <c r="C13" s="366"/>
      <c r="D13" s="366"/>
      <c r="E13" s="210"/>
      <c r="F13" s="376"/>
      <c r="G13" s="210"/>
      <c r="H13" s="377"/>
      <c r="I13" s="210"/>
      <c r="J13" s="370"/>
    </row>
    <row r="14" spans="1:10" s="371" customFormat="1" x14ac:dyDescent="0.4">
      <c r="A14" s="366">
        <v>2</v>
      </c>
      <c r="B14" s="367">
        <v>242766</v>
      </c>
      <c r="C14" s="366" t="s">
        <v>33</v>
      </c>
      <c r="D14" s="366" t="s">
        <v>11</v>
      </c>
      <c r="E14" s="219" t="s">
        <v>34</v>
      </c>
      <c r="F14" s="615">
        <v>52000</v>
      </c>
      <c r="G14" s="217">
        <v>243182</v>
      </c>
      <c r="H14" s="218">
        <v>52410510</v>
      </c>
      <c r="I14" s="219" t="s">
        <v>487</v>
      </c>
      <c r="J14" s="370">
        <f>F14+F15+F16+F17+F18+F19</f>
        <v>257573.6</v>
      </c>
    </row>
    <row r="15" spans="1:10" s="371" customFormat="1" x14ac:dyDescent="0.4">
      <c r="A15" s="366"/>
      <c r="B15" s="366"/>
      <c r="C15" s="366" t="s">
        <v>11</v>
      </c>
      <c r="D15" s="366" t="s">
        <v>11</v>
      </c>
      <c r="E15" s="219" t="s">
        <v>35</v>
      </c>
      <c r="F15" s="615">
        <v>23090</v>
      </c>
      <c r="G15" s="219" t="s">
        <v>11</v>
      </c>
      <c r="H15" s="219" t="s">
        <v>11</v>
      </c>
      <c r="I15" s="219" t="s">
        <v>11</v>
      </c>
      <c r="J15" s="370"/>
    </row>
    <row r="16" spans="1:10" s="371" customFormat="1" x14ac:dyDescent="0.4">
      <c r="A16" s="366"/>
      <c r="B16" s="366"/>
      <c r="C16" s="366" t="s">
        <v>11</v>
      </c>
      <c r="D16" s="366" t="s">
        <v>11</v>
      </c>
      <c r="E16" s="219" t="s">
        <v>36</v>
      </c>
      <c r="F16" s="615">
        <v>52500</v>
      </c>
      <c r="G16" s="219" t="s">
        <v>11</v>
      </c>
      <c r="H16" s="219" t="s">
        <v>11</v>
      </c>
      <c r="I16" s="219" t="s">
        <v>11</v>
      </c>
      <c r="J16" s="370"/>
    </row>
    <row r="17" spans="1:10" s="371" customFormat="1" x14ac:dyDescent="0.4">
      <c r="A17" s="366"/>
      <c r="B17" s="367">
        <v>242858</v>
      </c>
      <c r="C17" s="366" t="s">
        <v>11</v>
      </c>
      <c r="D17" s="366" t="s">
        <v>11</v>
      </c>
      <c r="E17" s="219" t="s">
        <v>37</v>
      </c>
      <c r="F17" s="615">
        <v>42778.6</v>
      </c>
      <c r="G17" s="219" t="s">
        <v>11</v>
      </c>
      <c r="H17" s="219" t="s">
        <v>11</v>
      </c>
      <c r="I17" s="219" t="s">
        <v>11</v>
      </c>
      <c r="J17" s="370"/>
    </row>
    <row r="18" spans="1:10" s="371" customFormat="1" x14ac:dyDescent="0.4">
      <c r="A18" s="366"/>
      <c r="B18" s="367">
        <v>242857</v>
      </c>
      <c r="C18" s="366" t="s">
        <v>11</v>
      </c>
      <c r="D18" s="366" t="s">
        <v>11</v>
      </c>
      <c r="E18" s="219" t="s">
        <v>38</v>
      </c>
      <c r="F18" s="615">
        <v>13910</v>
      </c>
      <c r="G18" s="219" t="s">
        <v>11</v>
      </c>
      <c r="H18" s="219" t="s">
        <v>11</v>
      </c>
      <c r="I18" s="219" t="s">
        <v>11</v>
      </c>
      <c r="J18" s="370"/>
    </row>
    <row r="19" spans="1:10" s="371" customFormat="1" x14ac:dyDescent="0.4">
      <c r="A19" s="366"/>
      <c r="B19" s="366"/>
      <c r="C19" s="366" t="s">
        <v>11</v>
      </c>
      <c r="D19" s="366" t="s">
        <v>11</v>
      </c>
      <c r="E19" s="219" t="s">
        <v>39</v>
      </c>
      <c r="F19" s="615">
        <v>73295</v>
      </c>
      <c r="G19" s="219" t="s">
        <v>11</v>
      </c>
      <c r="H19" s="219" t="s">
        <v>11</v>
      </c>
      <c r="I19" s="219" t="s">
        <v>11</v>
      </c>
      <c r="J19" s="370"/>
    </row>
    <row r="20" spans="1:10" s="371" customFormat="1" x14ac:dyDescent="0.4">
      <c r="A20" s="366"/>
      <c r="B20" s="366"/>
      <c r="C20" s="366"/>
      <c r="D20" s="366"/>
      <c r="E20" s="366"/>
      <c r="F20" s="378"/>
      <c r="G20" s="366"/>
      <c r="H20" s="379"/>
      <c r="I20" s="366"/>
      <c r="J20" s="370"/>
    </row>
    <row r="21" spans="1:10" s="371" customFormat="1" x14ac:dyDescent="0.4">
      <c r="A21" s="366">
        <v>3</v>
      </c>
      <c r="B21" s="367">
        <v>243209</v>
      </c>
      <c r="C21" s="366" t="s">
        <v>855</v>
      </c>
      <c r="D21" s="366" t="s">
        <v>11</v>
      </c>
      <c r="E21" s="219" t="s">
        <v>856</v>
      </c>
      <c r="F21" s="309">
        <v>21000</v>
      </c>
      <c r="G21" s="217">
        <v>243238</v>
      </c>
      <c r="H21" s="218">
        <v>53045015</v>
      </c>
      <c r="I21" s="219" t="s">
        <v>487</v>
      </c>
      <c r="J21" s="370">
        <f>F21+F22+F23</f>
        <v>44100</v>
      </c>
    </row>
    <row r="22" spans="1:10" s="371" customFormat="1" x14ac:dyDescent="0.4">
      <c r="A22" s="366"/>
      <c r="B22" s="367"/>
      <c r="C22" s="366"/>
      <c r="D22" s="366"/>
      <c r="E22" s="219" t="s">
        <v>1772</v>
      </c>
      <c r="F22" s="309">
        <v>14000</v>
      </c>
      <c r="G22" s="217">
        <v>243266</v>
      </c>
      <c r="H22" s="218">
        <v>53664236</v>
      </c>
      <c r="I22" s="219" t="s">
        <v>11</v>
      </c>
      <c r="J22" s="370"/>
    </row>
    <row r="23" spans="1:10" s="371" customFormat="1" x14ac:dyDescent="0.4">
      <c r="A23" s="366"/>
      <c r="B23" s="366"/>
      <c r="C23" s="366" t="s">
        <v>11</v>
      </c>
      <c r="D23" s="366" t="s">
        <v>11</v>
      </c>
      <c r="E23" s="219" t="s">
        <v>1612</v>
      </c>
      <c r="F23" s="309">
        <v>9100</v>
      </c>
      <c r="G23" s="217">
        <v>243300</v>
      </c>
      <c r="H23" s="218">
        <v>48846227</v>
      </c>
      <c r="I23" s="219" t="s">
        <v>11</v>
      </c>
      <c r="J23" s="370"/>
    </row>
    <row r="24" spans="1:10" s="371" customFormat="1" x14ac:dyDescent="0.4">
      <c r="A24" s="366"/>
      <c r="B24" s="366"/>
      <c r="C24" s="366"/>
      <c r="D24" s="366"/>
      <c r="E24" s="366"/>
      <c r="F24" s="378"/>
      <c r="G24" s="366"/>
      <c r="H24" s="379"/>
      <c r="I24" s="366"/>
      <c r="J24" s="370"/>
    </row>
    <row r="25" spans="1:10" s="371" customFormat="1" x14ac:dyDescent="0.4">
      <c r="A25" s="366">
        <v>4</v>
      </c>
      <c r="B25" s="367">
        <v>243270</v>
      </c>
      <c r="C25" s="366" t="s">
        <v>1915</v>
      </c>
      <c r="D25" s="366" t="s">
        <v>11</v>
      </c>
      <c r="E25" s="505" t="s">
        <v>1916</v>
      </c>
      <c r="F25" s="309">
        <v>1400</v>
      </c>
      <c r="G25" s="217">
        <v>243270</v>
      </c>
      <c r="H25" s="218">
        <v>53664254</v>
      </c>
      <c r="I25" s="219" t="s">
        <v>487</v>
      </c>
      <c r="J25" s="370">
        <f>F25</f>
        <v>1400</v>
      </c>
    </row>
    <row r="26" spans="1:10" s="371" customFormat="1" x14ac:dyDescent="0.4">
      <c r="A26" s="366"/>
      <c r="B26" s="366"/>
      <c r="C26" s="366"/>
      <c r="D26" s="366"/>
      <c r="E26" s="366"/>
      <c r="F26" s="378"/>
      <c r="G26" s="366"/>
      <c r="H26" s="379"/>
      <c r="I26" s="366"/>
      <c r="J26" s="370"/>
    </row>
    <row r="27" spans="1:10" s="371" customFormat="1" x14ac:dyDescent="0.4">
      <c r="A27" s="366">
        <v>4</v>
      </c>
      <c r="B27" s="367">
        <v>242762</v>
      </c>
      <c r="C27" s="366" t="s">
        <v>60</v>
      </c>
      <c r="D27" s="366" t="s">
        <v>11</v>
      </c>
      <c r="E27" s="366" t="s">
        <v>61</v>
      </c>
      <c r="F27" s="378">
        <v>17895</v>
      </c>
      <c r="G27" s="366"/>
      <c r="H27" s="379"/>
      <c r="I27" s="366"/>
      <c r="J27" s="370"/>
    </row>
    <row r="28" spans="1:10" s="371" customFormat="1" x14ac:dyDescent="0.4">
      <c r="A28" s="366"/>
      <c r="B28" s="367">
        <v>242812</v>
      </c>
      <c r="C28" s="366" t="s">
        <v>11</v>
      </c>
      <c r="D28" s="366" t="s">
        <v>11</v>
      </c>
      <c r="E28" s="380" t="s">
        <v>62</v>
      </c>
      <c r="F28" s="378">
        <v>34129</v>
      </c>
      <c r="G28" s="366"/>
      <c r="H28" s="379"/>
      <c r="I28" s="366"/>
      <c r="J28" s="370"/>
    </row>
    <row r="29" spans="1:10" s="371" customFormat="1" x14ac:dyDescent="0.4">
      <c r="A29" s="366"/>
      <c r="B29" s="367">
        <v>242832</v>
      </c>
      <c r="C29" s="366" t="s">
        <v>11</v>
      </c>
      <c r="D29" s="366" t="s">
        <v>11</v>
      </c>
      <c r="E29" s="366" t="s">
        <v>63</v>
      </c>
      <c r="F29" s="378">
        <v>24159</v>
      </c>
      <c r="G29" s="366"/>
      <c r="H29" s="379"/>
      <c r="I29" s="366"/>
      <c r="J29" s="370"/>
    </row>
    <row r="30" spans="1:10" s="371" customFormat="1" x14ac:dyDescent="0.4">
      <c r="A30" s="366"/>
      <c r="B30" s="366" t="s">
        <v>11</v>
      </c>
      <c r="C30" s="366" t="s">
        <v>11</v>
      </c>
      <c r="D30" s="366" t="s">
        <v>11</v>
      </c>
      <c r="E30" s="366" t="s">
        <v>64</v>
      </c>
      <c r="F30" s="378">
        <v>11380</v>
      </c>
      <c r="G30" s="366"/>
      <c r="H30" s="379"/>
      <c r="I30" s="366"/>
      <c r="J30" s="370"/>
    </row>
    <row r="31" spans="1:10" s="264" customFormat="1" x14ac:dyDescent="0.4">
      <c r="A31" s="68"/>
      <c r="B31" s="68"/>
      <c r="C31" s="68"/>
      <c r="D31" s="68"/>
      <c r="E31" s="68"/>
      <c r="F31" s="204"/>
      <c r="G31" s="68"/>
      <c r="H31" s="205"/>
      <c r="I31" s="68"/>
      <c r="J31" s="375"/>
    </row>
    <row r="32" spans="1:10" s="264" customFormat="1" x14ac:dyDescent="0.4">
      <c r="A32" s="68">
        <v>5</v>
      </c>
      <c r="B32" s="374">
        <v>243209</v>
      </c>
      <c r="C32" s="68" t="s">
        <v>842</v>
      </c>
      <c r="D32" s="366" t="s">
        <v>11</v>
      </c>
      <c r="E32" s="616" t="s">
        <v>843</v>
      </c>
      <c r="F32" s="118">
        <v>26450</v>
      </c>
      <c r="G32" s="237">
        <v>243209</v>
      </c>
      <c r="H32" s="617">
        <v>5240634</v>
      </c>
      <c r="I32" s="230" t="s">
        <v>487</v>
      </c>
      <c r="J32" s="375">
        <f>F32</f>
        <v>26450</v>
      </c>
    </row>
    <row r="33" spans="1:10" s="264" customFormat="1" x14ac:dyDescent="0.4">
      <c r="A33" s="68"/>
      <c r="B33" s="68"/>
      <c r="C33" s="68"/>
      <c r="D33" s="68"/>
      <c r="E33" s="68"/>
      <c r="F33" s="204"/>
      <c r="G33" s="68"/>
      <c r="H33" s="205"/>
      <c r="I33" s="68"/>
      <c r="J33" s="375"/>
    </row>
    <row r="34" spans="1:10" s="264" customFormat="1" x14ac:dyDescent="0.4">
      <c r="A34" s="68">
        <v>6</v>
      </c>
      <c r="B34" s="374">
        <v>243209</v>
      </c>
      <c r="C34" s="68" t="s">
        <v>150</v>
      </c>
      <c r="D34" s="366" t="s">
        <v>11</v>
      </c>
      <c r="E34" s="219" t="s">
        <v>852</v>
      </c>
      <c r="F34" s="309">
        <v>30950</v>
      </c>
      <c r="G34" s="217">
        <v>243228</v>
      </c>
      <c r="H34" s="218">
        <v>53044946</v>
      </c>
      <c r="I34" s="219" t="s">
        <v>487</v>
      </c>
      <c r="J34" s="375">
        <f>F34+F35+F36+F37+F38</f>
        <v>113950</v>
      </c>
    </row>
    <row r="35" spans="1:10" s="264" customFormat="1" x14ac:dyDescent="0.4">
      <c r="A35" s="68"/>
      <c r="B35" s="68"/>
      <c r="C35" s="366" t="s">
        <v>11</v>
      </c>
      <c r="D35" s="366" t="s">
        <v>11</v>
      </c>
      <c r="E35" s="219" t="s">
        <v>348</v>
      </c>
      <c r="F35" s="309">
        <v>38400</v>
      </c>
      <c r="G35" s="219" t="s">
        <v>11</v>
      </c>
      <c r="H35" s="219" t="s">
        <v>11</v>
      </c>
      <c r="I35" s="219" t="s">
        <v>11</v>
      </c>
      <c r="J35" s="375"/>
    </row>
    <row r="36" spans="1:10" s="373" customFormat="1" x14ac:dyDescent="0.4">
      <c r="A36" s="228"/>
      <c r="B36" s="228"/>
      <c r="C36" s="366" t="s">
        <v>11</v>
      </c>
      <c r="D36" s="366" t="s">
        <v>11</v>
      </c>
      <c r="E36" s="219" t="s">
        <v>1613</v>
      </c>
      <c r="F36" s="309">
        <v>17200</v>
      </c>
      <c r="G36" s="217">
        <v>243332</v>
      </c>
      <c r="H36" s="219">
        <v>49392716</v>
      </c>
      <c r="I36" s="219" t="s">
        <v>11</v>
      </c>
      <c r="J36" s="372"/>
    </row>
    <row r="37" spans="1:10" s="373" customFormat="1" x14ac:dyDescent="0.4">
      <c r="A37" s="228"/>
      <c r="B37" s="228"/>
      <c r="C37" s="366" t="s">
        <v>11</v>
      </c>
      <c r="D37" s="366" t="s">
        <v>11</v>
      </c>
      <c r="E37" s="219" t="s">
        <v>2212</v>
      </c>
      <c r="F37" s="309">
        <v>16000</v>
      </c>
      <c r="G37" s="219" t="s">
        <v>11</v>
      </c>
      <c r="H37" s="219" t="s">
        <v>11</v>
      </c>
      <c r="I37" s="219" t="s">
        <v>11</v>
      </c>
      <c r="J37" s="372"/>
    </row>
    <row r="38" spans="1:10" s="373" customFormat="1" x14ac:dyDescent="0.4">
      <c r="A38" s="228"/>
      <c r="B38" s="261">
        <v>243276</v>
      </c>
      <c r="C38" s="366" t="s">
        <v>11</v>
      </c>
      <c r="D38" s="366" t="s">
        <v>11</v>
      </c>
      <c r="E38" s="219" t="s">
        <v>2249</v>
      </c>
      <c r="F38" s="309">
        <v>11400</v>
      </c>
      <c r="G38" s="219" t="s">
        <v>11</v>
      </c>
      <c r="H38" s="219" t="s">
        <v>11</v>
      </c>
      <c r="I38" s="219" t="s">
        <v>11</v>
      </c>
      <c r="J38" s="372"/>
    </row>
    <row r="39" spans="1:10" s="373" customFormat="1" x14ac:dyDescent="0.4">
      <c r="A39" s="228"/>
      <c r="B39" s="228"/>
      <c r="C39" s="228"/>
      <c r="D39" s="228"/>
      <c r="E39" s="228"/>
      <c r="F39" s="104"/>
      <c r="G39" s="210"/>
      <c r="H39" s="210"/>
      <c r="I39" s="210"/>
      <c r="J39" s="372"/>
    </row>
    <row r="40" spans="1:10" s="209" customFormat="1" x14ac:dyDescent="0.4">
      <c r="A40" s="366">
        <v>7</v>
      </c>
      <c r="B40" s="367">
        <v>242958</v>
      </c>
      <c r="C40" s="366" t="s">
        <v>151</v>
      </c>
      <c r="D40" s="366" t="s">
        <v>11</v>
      </c>
      <c r="E40" s="219">
        <v>65021437</v>
      </c>
      <c r="F40" s="308">
        <v>27950</v>
      </c>
      <c r="G40" s="612">
        <v>243245</v>
      </c>
      <c r="H40" s="218">
        <v>53045043</v>
      </c>
      <c r="I40" s="219" t="s">
        <v>487</v>
      </c>
      <c r="J40" s="369">
        <f>F40+F41+F42+F43+F44+F45+F46</f>
        <v>237150</v>
      </c>
    </row>
    <row r="41" spans="1:10" s="209" customFormat="1" x14ac:dyDescent="0.4">
      <c r="A41" s="366"/>
      <c r="B41" s="367">
        <v>242990</v>
      </c>
      <c r="C41" s="366" t="s">
        <v>11</v>
      </c>
      <c r="D41" s="366" t="s">
        <v>11</v>
      </c>
      <c r="E41" s="219">
        <v>65021442</v>
      </c>
      <c r="F41" s="308">
        <v>46000</v>
      </c>
      <c r="G41" s="219" t="s">
        <v>11</v>
      </c>
      <c r="H41" s="219" t="s">
        <v>11</v>
      </c>
      <c r="I41" s="219" t="s">
        <v>11</v>
      </c>
      <c r="J41" s="369"/>
    </row>
    <row r="42" spans="1:10" s="209" customFormat="1" x14ac:dyDescent="0.4">
      <c r="A42" s="366"/>
      <c r="B42" s="367"/>
      <c r="C42" s="366" t="s">
        <v>11</v>
      </c>
      <c r="D42" s="366" t="s">
        <v>11</v>
      </c>
      <c r="E42" s="219">
        <v>65031449</v>
      </c>
      <c r="F42" s="308">
        <v>15000</v>
      </c>
      <c r="G42" s="230"/>
      <c r="H42" s="617"/>
      <c r="I42" s="230"/>
      <c r="J42" s="369"/>
    </row>
    <row r="43" spans="1:10" s="209" customFormat="1" x14ac:dyDescent="0.4">
      <c r="A43" s="366"/>
      <c r="B43" s="367"/>
      <c r="C43" s="366" t="s">
        <v>11</v>
      </c>
      <c r="D43" s="366" t="s">
        <v>11</v>
      </c>
      <c r="E43" s="219">
        <v>65041470</v>
      </c>
      <c r="F43" s="308">
        <v>12500</v>
      </c>
      <c r="G43" s="219" t="s">
        <v>11</v>
      </c>
      <c r="H43" s="219" t="s">
        <v>11</v>
      </c>
      <c r="I43" s="219" t="s">
        <v>11</v>
      </c>
      <c r="J43" s="369"/>
    </row>
    <row r="44" spans="1:10" s="209" customFormat="1" x14ac:dyDescent="0.4">
      <c r="A44" s="366"/>
      <c r="B44" s="367"/>
      <c r="C44" s="366" t="s">
        <v>11</v>
      </c>
      <c r="D44" s="366" t="s">
        <v>11</v>
      </c>
      <c r="E44" s="219">
        <v>65031455</v>
      </c>
      <c r="F44" s="308">
        <v>81500</v>
      </c>
      <c r="G44" s="230"/>
      <c r="H44" s="617"/>
      <c r="I44" s="230"/>
      <c r="J44" s="369"/>
    </row>
    <row r="45" spans="1:10" s="209" customFormat="1" x14ac:dyDescent="0.4">
      <c r="A45" s="366"/>
      <c r="B45" s="367"/>
      <c r="C45" s="366" t="s">
        <v>11</v>
      </c>
      <c r="D45" s="366" t="s">
        <v>11</v>
      </c>
      <c r="E45" s="219">
        <v>65051499</v>
      </c>
      <c r="F45" s="308">
        <v>21200</v>
      </c>
      <c r="G45" s="219" t="s">
        <v>11</v>
      </c>
      <c r="H45" s="219" t="s">
        <v>11</v>
      </c>
      <c r="I45" s="219" t="s">
        <v>11</v>
      </c>
      <c r="J45" s="369"/>
    </row>
    <row r="46" spans="1:10" s="209" customFormat="1" x14ac:dyDescent="0.4">
      <c r="A46" s="366"/>
      <c r="B46" s="367"/>
      <c r="C46" s="366" t="s">
        <v>11</v>
      </c>
      <c r="D46" s="366" t="s">
        <v>11</v>
      </c>
      <c r="E46" s="219">
        <v>65061518</v>
      </c>
      <c r="F46" s="308">
        <v>33000</v>
      </c>
      <c r="G46" s="230"/>
      <c r="H46" s="617"/>
      <c r="I46" s="230"/>
      <c r="J46" s="369"/>
    </row>
    <row r="47" spans="1:10" s="209" customFormat="1" x14ac:dyDescent="0.4">
      <c r="A47" s="366"/>
      <c r="B47" s="367"/>
      <c r="C47" s="366" t="s">
        <v>11</v>
      </c>
      <c r="D47" s="366" t="s">
        <v>11</v>
      </c>
      <c r="E47" s="366">
        <v>65051505</v>
      </c>
      <c r="F47" s="242">
        <v>65500</v>
      </c>
      <c r="G47" s="368"/>
      <c r="H47" s="381"/>
      <c r="I47" s="368"/>
      <c r="J47" s="369"/>
    </row>
    <row r="48" spans="1:10" s="209" customFormat="1" x14ac:dyDescent="0.4">
      <c r="A48" s="366"/>
      <c r="B48" s="367"/>
      <c r="C48" s="366" t="s">
        <v>11</v>
      </c>
      <c r="D48" s="366" t="s">
        <v>11</v>
      </c>
      <c r="E48" s="366">
        <v>65061523</v>
      </c>
      <c r="F48" s="242">
        <v>30950</v>
      </c>
      <c r="G48" s="368"/>
      <c r="H48" s="381"/>
      <c r="I48" s="368"/>
      <c r="J48" s="369"/>
    </row>
    <row r="49" spans="1:10" s="209" customFormat="1" x14ac:dyDescent="0.4">
      <c r="A49" s="366"/>
      <c r="B49" s="367"/>
      <c r="C49" s="366" t="s">
        <v>11</v>
      </c>
      <c r="D49" s="366" t="s">
        <v>11</v>
      </c>
      <c r="E49" s="366">
        <v>65071531</v>
      </c>
      <c r="F49" s="242">
        <v>99500</v>
      </c>
      <c r="G49" s="368"/>
      <c r="H49" s="381"/>
      <c r="I49" s="368"/>
      <c r="J49" s="369"/>
    </row>
    <row r="50" spans="1:10" s="209" customFormat="1" x14ac:dyDescent="0.4">
      <c r="A50" s="366"/>
      <c r="B50" s="367">
        <v>243171</v>
      </c>
      <c r="C50" s="366" t="s">
        <v>11</v>
      </c>
      <c r="D50" s="366" t="s">
        <v>11</v>
      </c>
      <c r="E50" s="366">
        <v>65081542</v>
      </c>
      <c r="F50" s="242">
        <v>51550</v>
      </c>
      <c r="G50" s="368"/>
      <c r="H50" s="381"/>
      <c r="I50" s="368"/>
      <c r="J50" s="369"/>
    </row>
    <row r="51" spans="1:10" s="209" customFormat="1" x14ac:dyDescent="0.4">
      <c r="A51" s="366"/>
      <c r="B51" s="367">
        <v>243209</v>
      </c>
      <c r="C51" s="366" t="s">
        <v>11</v>
      </c>
      <c r="D51" s="366" t="s">
        <v>11</v>
      </c>
      <c r="E51" s="366">
        <v>65091572</v>
      </c>
      <c r="F51" s="242">
        <v>15000</v>
      </c>
      <c r="G51" s="368"/>
      <c r="H51" s="381"/>
      <c r="I51" s="368"/>
      <c r="J51" s="369"/>
    </row>
    <row r="52" spans="1:10" s="209" customFormat="1" x14ac:dyDescent="0.4">
      <c r="A52" s="366"/>
      <c r="B52" s="367"/>
      <c r="C52" s="366" t="s">
        <v>11</v>
      </c>
      <c r="D52" s="366" t="s">
        <v>11</v>
      </c>
      <c r="E52" s="366">
        <v>65091578</v>
      </c>
      <c r="F52" s="242">
        <v>54500</v>
      </c>
      <c r="G52" s="368"/>
      <c r="H52" s="381"/>
      <c r="I52" s="368"/>
      <c r="J52" s="369"/>
    </row>
    <row r="53" spans="1:10" s="209" customFormat="1" x14ac:dyDescent="0.4">
      <c r="A53" s="366"/>
      <c r="B53" s="367">
        <v>242897</v>
      </c>
      <c r="C53" s="366" t="s">
        <v>11</v>
      </c>
      <c r="D53" s="366" t="s">
        <v>11</v>
      </c>
      <c r="E53" s="366" t="s">
        <v>1289</v>
      </c>
      <c r="F53" s="242">
        <v>30000</v>
      </c>
      <c r="G53" s="368"/>
      <c r="H53" s="381"/>
      <c r="I53" s="368"/>
      <c r="J53" s="369"/>
    </row>
    <row r="54" spans="1:10" s="209" customFormat="1" x14ac:dyDescent="0.4">
      <c r="A54" s="366"/>
      <c r="B54" s="367"/>
      <c r="C54" s="366" t="s">
        <v>11</v>
      </c>
      <c r="D54" s="366" t="s">
        <v>11</v>
      </c>
      <c r="E54" s="366" t="s">
        <v>1627</v>
      </c>
      <c r="F54" s="242">
        <v>40000</v>
      </c>
      <c r="G54" s="368"/>
      <c r="H54" s="381"/>
      <c r="I54" s="368"/>
      <c r="J54" s="369"/>
    </row>
    <row r="55" spans="1:10" s="209" customFormat="1" x14ac:dyDescent="0.4">
      <c r="A55" s="366"/>
      <c r="B55" s="367">
        <v>243284</v>
      </c>
      <c r="C55" s="366" t="s">
        <v>11</v>
      </c>
      <c r="D55" s="366" t="s">
        <v>11</v>
      </c>
      <c r="E55" s="366" t="s">
        <v>1990</v>
      </c>
      <c r="F55" s="242">
        <v>58600</v>
      </c>
      <c r="G55" s="368"/>
      <c r="H55" s="381"/>
      <c r="I55" s="368"/>
      <c r="J55" s="369"/>
    </row>
    <row r="56" spans="1:10" s="209" customFormat="1" x14ac:dyDescent="0.4">
      <c r="A56" s="366"/>
      <c r="B56" s="367">
        <v>243301</v>
      </c>
      <c r="C56" s="366" t="s">
        <v>11</v>
      </c>
      <c r="D56" s="366" t="s">
        <v>11</v>
      </c>
      <c r="E56" s="366" t="s">
        <v>2214</v>
      </c>
      <c r="F56" s="242">
        <v>15000</v>
      </c>
      <c r="G56" s="368"/>
      <c r="H56" s="381"/>
      <c r="I56" s="368"/>
      <c r="J56" s="369"/>
    </row>
    <row r="57" spans="1:10" s="209" customFormat="1" x14ac:dyDescent="0.4">
      <c r="A57" s="366"/>
      <c r="B57" s="367"/>
      <c r="C57" s="366" t="s">
        <v>11</v>
      </c>
      <c r="D57" s="366" t="s">
        <v>11</v>
      </c>
      <c r="E57" s="366" t="s">
        <v>2215</v>
      </c>
      <c r="F57" s="242">
        <v>52000</v>
      </c>
      <c r="G57" s="368"/>
      <c r="H57" s="381"/>
      <c r="I57" s="368"/>
      <c r="J57" s="369"/>
    </row>
    <row r="58" spans="1:10" s="209" customFormat="1" x14ac:dyDescent="0.4">
      <c r="A58" s="366"/>
      <c r="B58" s="367"/>
      <c r="C58" s="366"/>
      <c r="D58" s="366"/>
      <c r="E58" s="366"/>
      <c r="F58" s="242"/>
      <c r="G58" s="368"/>
      <c r="H58" s="381"/>
      <c r="I58" s="368"/>
      <c r="J58" s="369"/>
    </row>
    <row r="59" spans="1:10" s="264" customFormat="1" x14ac:dyDescent="0.4">
      <c r="A59" s="68"/>
      <c r="B59" s="68"/>
      <c r="C59" s="68"/>
      <c r="D59" s="68"/>
      <c r="E59" s="68"/>
      <c r="F59" s="204"/>
      <c r="G59" s="68"/>
      <c r="H59" s="205"/>
      <c r="I59" s="68"/>
      <c r="J59" s="375"/>
    </row>
    <row r="60" spans="1:10" s="371" customFormat="1" x14ac:dyDescent="0.4">
      <c r="A60" s="366">
        <v>8</v>
      </c>
      <c r="B60" s="367">
        <v>242986</v>
      </c>
      <c r="C60" s="366" t="s">
        <v>116</v>
      </c>
      <c r="D60" s="366" t="s">
        <v>11</v>
      </c>
      <c r="E60" s="219" t="s">
        <v>297</v>
      </c>
      <c r="F60" s="309">
        <v>23060</v>
      </c>
      <c r="G60" s="217">
        <v>243200</v>
      </c>
      <c r="H60" s="218">
        <v>52410561</v>
      </c>
      <c r="I60" s="219" t="s">
        <v>487</v>
      </c>
      <c r="J60" s="370">
        <f>F60+F61+F62+F63+F64+F65+F66+F67+F68+F69</f>
        <v>186330</v>
      </c>
    </row>
    <row r="61" spans="1:10" s="383" customFormat="1" x14ac:dyDescent="0.4">
      <c r="A61" s="210"/>
      <c r="B61" s="326"/>
      <c r="C61" s="366" t="s">
        <v>11</v>
      </c>
      <c r="D61" s="366" t="s">
        <v>11</v>
      </c>
      <c r="E61" s="219" t="s">
        <v>857</v>
      </c>
      <c r="F61" s="309">
        <v>26125</v>
      </c>
      <c r="G61" s="217">
        <v>243229</v>
      </c>
      <c r="H61" s="218">
        <v>53044963</v>
      </c>
      <c r="I61" s="219" t="s">
        <v>11</v>
      </c>
      <c r="J61" s="382"/>
    </row>
    <row r="62" spans="1:10" s="373" customFormat="1" x14ac:dyDescent="0.4">
      <c r="A62" s="228"/>
      <c r="B62" s="261">
        <v>243241</v>
      </c>
      <c r="C62" s="366" t="s">
        <v>11</v>
      </c>
      <c r="D62" s="366" t="s">
        <v>11</v>
      </c>
      <c r="E62" s="230" t="s">
        <v>984</v>
      </c>
      <c r="F62" s="118">
        <v>15810</v>
      </c>
      <c r="G62" s="237">
        <v>243258</v>
      </c>
      <c r="H62" s="617">
        <v>5345078</v>
      </c>
      <c r="I62" s="230" t="s">
        <v>487</v>
      </c>
      <c r="J62" s="372"/>
    </row>
    <row r="63" spans="1:10" s="373" customFormat="1" x14ac:dyDescent="0.4">
      <c r="A63" s="228"/>
      <c r="B63" s="261">
        <v>242897</v>
      </c>
      <c r="C63" s="366" t="s">
        <v>11</v>
      </c>
      <c r="D63" s="366" t="s">
        <v>11</v>
      </c>
      <c r="E63" s="230" t="s">
        <v>1290</v>
      </c>
      <c r="F63" s="118">
        <v>14500</v>
      </c>
      <c r="G63" s="217">
        <v>243262</v>
      </c>
      <c r="H63" s="219">
        <v>53664193</v>
      </c>
      <c r="I63" s="219" t="s">
        <v>11</v>
      </c>
      <c r="J63" s="372"/>
    </row>
    <row r="64" spans="1:10" s="373" customFormat="1" x14ac:dyDescent="0.4">
      <c r="A64" s="228"/>
      <c r="B64" s="261"/>
      <c r="C64" s="366" t="s">
        <v>11</v>
      </c>
      <c r="D64" s="366" t="s">
        <v>11</v>
      </c>
      <c r="E64" s="230" t="s">
        <v>1109</v>
      </c>
      <c r="F64" s="118">
        <v>14500</v>
      </c>
      <c r="G64" s="219" t="s">
        <v>11</v>
      </c>
      <c r="H64" s="219" t="s">
        <v>11</v>
      </c>
      <c r="I64" s="219" t="s">
        <v>11</v>
      </c>
      <c r="J64" s="372"/>
    </row>
    <row r="65" spans="1:10" s="373" customFormat="1" x14ac:dyDescent="0.4">
      <c r="A65" s="228"/>
      <c r="B65" s="261"/>
      <c r="C65" s="366" t="s">
        <v>11</v>
      </c>
      <c r="D65" s="366" t="s">
        <v>11</v>
      </c>
      <c r="E65" s="230" t="s">
        <v>728</v>
      </c>
      <c r="F65" s="118">
        <v>11160</v>
      </c>
      <c r="G65" s="219" t="s">
        <v>11</v>
      </c>
      <c r="H65" s="219" t="s">
        <v>11</v>
      </c>
      <c r="I65" s="219" t="s">
        <v>11</v>
      </c>
      <c r="J65" s="372"/>
    </row>
    <row r="66" spans="1:10" s="373" customFormat="1" x14ac:dyDescent="0.4">
      <c r="A66" s="228"/>
      <c r="B66" s="261">
        <v>243301</v>
      </c>
      <c r="C66" s="366" t="s">
        <v>11</v>
      </c>
      <c r="D66" s="366" t="s">
        <v>11</v>
      </c>
      <c r="E66" s="230" t="s">
        <v>2216</v>
      </c>
      <c r="F66" s="118">
        <v>15810</v>
      </c>
      <c r="G66" s="217">
        <v>243322</v>
      </c>
      <c r="H66" s="219">
        <v>48846348</v>
      </c>
      <c r="I66" s="219" t="s">
        <v>11</v>
      </c>
      <c r="J66" s="372"/>
    </row>
    <row r="67" spans="1:10" s="373" customFormat="1" x14ac:dyDescent="0.4">
      <c r="A67" s="228"/>
      <c r="B67" s="261"/>
      <c r="C67" s="366" t="s">
        <v>11</v>
      </c>
      <c r="D67" s="366" t="s">
        <v>11</v>
      </c>
      <c r="E67" s="230" t="s">
        <v>1970</v>
      </c>
      <c r="F67" s="118">
        <v>42340</v>
      </c>
      <c r="G67" s="219" t="s">
        <v>11</v>
      </c>
      <c r="H67" s="219" t="s">
        <v>11</v>
      </c>
      <c r="I67" s="219" t="s">
        <v>11</v>
      </c>
      <c r="J67" s="372"/>
    </row>
    <row r="68" spans="1:10" s="373" customFormat="1" x14ac:dyDescent="0.4">
      <c r="A68" s="228"/>
      <c r="B68" s="261">
        <v>243307</v>
      </c>
      <c r="C68" s="366" t="s">
        <v>11</v>
      </c>
      <c r="D68" s="366" t="s">
        <v>11</v>
      </c>
      <c r="E68" s="230" t="s">
        <v>2238</v>
      </c>
      <c r="F68" s="118">
        <v>14625</v>
      </c>
      <c r="G68" s="219" t="s">
        <v>11</v>
      </c>
      <c r="H68" s="219" t="s">
        <v>11</v>
      </c>
      <c r="I68" s="219" t="s">
        <v>11</v>
      </c>
      <c r="J68" s="372"/>
    </row>
    <row r="69" spans="1:10" s="373" customFormat="1" x14ac:dyDescent="0.4">
      <c r="A69" s="228"/>
      <c r="B69" s="261"/>
      <c r="C69" s="366" t="s">
        <v>11</v>
      </c>
      <c r="D69" s="366" t="s">
        <v>11</v>
      </c>
      <c r="E69" s="230" t="s">
        <v>2248</v>
      </c>
      <c r="F69" s="118">
        <v>8400</v>
      </c>
      <c r="G69" s="219" t="s">
        <v>11</v>
      </c>
      <c r="H69" s="219" t="s">
        <v>11</v>
      </c>
      <c r="I69" s="219" t="s">
        <v>11</v>
      </c>
      <c r="J69" s="372"/>
    </row>
    <row r="70" spans="1:10" s="373" customFormat="1" x14ac:dyDescent="0.4">
      <c r="A70" s="228"/>
      <c r="B70" s="261">
        <v>243367</v>
      </c>
      <c r="C70" s="366" t="s">
        <v>11</v>
      </c>
      <c r="D70" s="366" t="s">
        <v>11</v>
      </c>
      <c r="E70" s="228" t="s">
        <v>2906</v>
      </c>
      <c r="F70" s="104">
        <v>13668.22</v>
      </c>
      <c r="G70" s="261"/>
      <c r="H70" s="324"/>
      <c r="I70" s="228"/>
      <c r="J70" s="372"/>
    </row>
    <row r="71" spans="1:10" s="373" customFormat="1" x14ac:dyDescent="0.4">
      <c r="A71" s="228"/>
      <c r="B71" s="261"/>
      <c r="C71" s="366"/>
      <c r="D71" s="366"/>
      <c r="E71" s="228"/>
      <c r="F71" s="104"/>
      <c r="G71" s="261"/>
      <c r="H71" s="324"/>
      <c r="I71" s="228"/>
      <c r="J71" s="372"/>
    </row>
    <row r="72" spans="1:10" s="373" customFormat="1" x14ac:dyDescent="0.4">
      <c r="A72" s="228"/>
      <c r="B72" s="261"/>
      <c r="C72" s="366"/>
      <c r="D72" s="366"/>
      <c r="E72" s="228"/>
      <c r="F72" s="104"/>
      <c r="G72" s="261"/>
      <c r="H72" s="324"/>
      <c r="I72" s="228"/>
      <c r="J72" s="372"/>
    </row>
    <row r="73" spans="1:10" s="373" customFormat="1" x14ac:dyDescent="0.4">
      <c r="A73" s="228">
        <v>9</v>
      </c>
      <c r="B73" s="261">
        <v>242891</v>
      </c>
      <c r="C73" s="68" t="s">
        <v>1381</v>
      </c>
      <c r="D73" s="366" t="s">
        <v>11</v>
      </c>
      <c r="E73" s="230" t="s">
        <v>1383</v>
      </c>
      <c r="F73" s="118">
        <v>2100</v>
      </c>
      <c r="G73" s="237">
        <v>243256</v>
      </c>
      <c r="H73" s="617">
        <v>53045066</v>
      </c>
      <c r="I73" s="230" t="s">
        <v>487</v>
      </c>
      <c r="J73" s="372">
        <f>F73</f>
        <v>2100</v>
      </c>
    </row>
    <row r="74" spans="1:10" s="373" customFormat="1" x14ac:dyDescent="0.4">
      <c r="A74" s="228"/>
      <c r="B74" s="261"/>
      <c r="C74" s="68"/>
      <c r="D74" s="228"/>
      <c r="E74" s="228"/>
      <c r="F74" s="104"/>
      <c r="G74" s="261"/>
      <c r="H74" s="324"/>
      <c r="I74" s="228"/>
      <c r="J74" s="372"/>
    </row>
    <row r="75" spans="1:10" s="373" customFormat="1" x14ac:dyDescent="0.4">
      <c r="A75" s="228">
        <v>10</v>
      </c>
      <c r="B75" s="261">
        <v>242891</v>
      </c>
      <c r="C75" s="68" t="s">
        <v>1384</v>
      </c>
      <c r="D75" s="366" t="s">
        <v>11</v>
      </c>
      <c r="E75" s="515" t="s">
        <v>1385</v>
      </c>
      <c r="F75" s="104">
        <v>96885</v>
      </c>
      <c r="G75" s="261"/>
      <c r="H75" s="324"/>
      <c r="I75" s="228"/>
      <c r="J75" s="372"/>
    </row>
    <row r="76" spans="1:10" s="373" customFormat="1" x14ac:dyDescent="0.4">
      <c r="A76" s="228"/>
      <c r="B76" s="261">
        <v>242897</v>
      </c>
      <c r="C76" s="366" t="s">
        <v>11</v>
      </c>
      <c r="D76" s="366" t="s">
        <v>11</v>
      </c>
      <c r="E76" s="515" t="s">
        <v>1422</v>
      </c>
      <c r="F76" s="104">
        <v>71687</v>
      </c>
      <c r="G76" s="261"/>
      <c r="H76" s="324"/>
      <c r="I76" s="228"/>
      <c r="J76" s="372"/>
    </row>
    <row r="77" spans="1:10" s="373" customFormat="1" x14ac:dyDescent="0.4">
      <c r="A77" s="228"/>
      <c r="B77" s="261"/>
      <c r="C77" s="366" t="s">
        <v>11</v>
      </c>
      <c r="D77" s="366" t="s">
        <v>11</v>
      </c>
      <c r="E77" s="515" t="s">
        <v>1611</v>
      </c>
      <c r="F77" s="104">
        <v>4338</v>
      </c>
      <c r="G77" s="261"/>
      <c r="H77" s="324"/>
      <c r="I77" s="228"/>
      <c r="J77" s="372"/>
    </row>
    <row r="78" spans="1:10" s="373" customFormat="1" x14ac:dyDescent="0.4">
      <c r="A78" s="228"/>
      <c r="B78" s="261"/>
      <c r="C78" s="366" t="s">
        <v>11</v>
      </c>
      <c r="D78" s="366" t="s">
        <v>11</v>
      </c>
      <c r="E78" s="515" t="s">
        <v>1628</v>
      </c>
      <c r="F78" s="104">
        <v>1289</v>
      </c>
      <c r="G78" s="261"/>
      <c r="H78" s="324"/>
      <c r="I78" s="228"/>
      <c r="J78" s="372"/>
    </row>
    <row r="79" spans="1:10" s="373" customFormat="1" x14ac:dyDescent="0.4">
      <c r="A79" s="228"/>
      <c r="B79" s="261"/>
      <c r="C79" s="366" t="s">
        <v>11</v>
      </c>
      <c r="D79" s="366" t="s">
        <v>11</v>
      </c>
      <c r="E79" s="515" t="s">
        <v>1288</v>
      </c>
      <c r="F79" s="104">
        <v>33625</v>
      </c>
      <c r="G79" s="261"/>
      <c r="H79" s="324"/>
      <c r="I79" s="228"/>
      <c r="J79" s="372"/>
    </row>
    <row r="80" spans="1:10" s="373" customFormat="1" x14ac:dyDescent="0.4">
      <c r="A80" s="228"/>
      <c r="B80" s="261"/>
      <c r="C80" s="366" t="s">
        <v>11</v>
      </c>
      <c r="D80" s="366" t="s">
        <v>11</v>
      </c>
      <c r="E80" s="515" t="s">
        <v>1287</v>
      </c>
      <c r="F80" s="104">
        <v>62969</v>
      </c>
      <c r="G80" s="261"/>
      <c r="H80" s="324"/>
      <c r="I80" s="228"/>
      <c r="J80" s="372"/>
    </row>
    <row r="81" spans="1:10" s="373" customFormat="1" x14ac:dyDescent="0.4">
      <c r="A81" s="228"/>
      <c r="B81" s="261"/>
      <c r="C81" s="366" t="s">
        <v>11</v>
      </c>
      <c r="D81" s="366" t="s">
        <v>11</v>
      </c>
      <c r="E81" s="515" t="s">
        <v>2217</v>
      </c>
      <c r="F81" s="104">
        <v>9720</v>
      </c>
      <c r="G81" s="261"/>
      <c r="H81" s="324"/>
      <c r="I81" s="228"/>
      <c r="J81" s="372"/>
    </row>
    <row r="82" spans="1:10" s="373" customFormat="1" x14ac:dyDescent="0.4">
      <c r="A82" s="228"/>
      <c r="B82" s="261">
        <v>243325</v>
      </c>
      <c r="C82" s="366" t="s">
        <v>11</v>
      </c>
      <c r="D82" s="366" t="s">
        <v>11</v>
      </c>
      <c r="E82" s="515" t="s">
        <v>2144</v>
      </c>
      <c r="F82" s="104">
        <v>70327</v>
      </c>
      <c r="G82" s="261"/>
      <c r="H82" s="324"/>
      <c r="I82" s="228"/>
      <c r="J82" s="372"/>
    </row>
    <row r="83" spans="1:10" s="373" customFormat="1" x14ac:dyDescent="0.4">
      <c r="A83" s="228"/>
      <c r="B83" s="261"/>
      <c r="C83" s="366"/>
      <c r="D83" s="366"/>
      <c r="E83" s="228"/>
      <c r="F83" s="104"/>
      <c r="G83" s="261"/>
      <c r="H83" s="324"/>
      <c r="I83" s="228"/>
      <c r="J83" s="372"/>
    </row>
    <row r="84" spans="1:10" s="373" customFormat="1" x14ac:dyDescent="0.4">
      <c r="A84" s="228">
        <v>11</v>
      </c>
      <c r="B84" s="261">
        <v>243277</v>
      </c>
      <c r="C84" s="366" t="s">
        <v>1898</v>
      </c>
      <c r="D84" s="366" t="s">
        <v>11</v>
      </c>
      <c r="E84" s="260" t="s">
        <v>1899</v>
      </c>
      <c r="F84" s="104">
        <v>6690</v>
      </c>
      <c r="G84" s="261"/>
      <c r="H84" s="324"/>
      <c r="I84" s="228"/>
      <c r="J84" s="372"/>
    </row>
    <row r="85" spans="1:10" s="373" customFormat="1" x14ac:dyDescent="0.4">
      <c r="A85" s="228"/>
      <c r="B85" s="261"/>
      <c r="C85" s="68"/>
      <c r="D85" s="228"/>
      <c r="E85" s="228"/>
      <c r="F85" s="104"/>
      <c r="G85" s="261"/>
      <c r="H85" s="324"/>
      <c r="I85" s="228"/>
      <c r="J85" s="372"/>
    </row>
    <row r="86" spans="1:10" s="70" customFormat="1" x14ac:dyDescent="0.4">
      <c r="A86" s="68"/>
      <c r="B86" s="68"/>
      <c r="C86" s="68"/>
      <c r="D86" s="68"/>
      <c r="E86" s="68"/>
      <c r="F86" s="220">
        <f>SUM(F4:F85)</f>
        <v>2172166.8200000003</v>
      </c>
      <c r="G86" s="69"/>
      <c r="H86" s="384"/>
      <c r="I86" s="226">
        <f>F86-J86</f>
        <v>971361.2200000002</v>
      </c>
      <c r="J86" s="385">
        <f>SUM(J2:J85)</f>
        <v>1200805.6000000001</v>
      </c>
    </row>
    <row r="87" spans="1:10" x14ac:dyDescent="0.4">
      <c r="I87" s="225"/>
    </row>
  </sheetData>
  <autoFilter ref="A2:I6" xr:uid="{D3988CB0-0BE4-4E84-8882-C119AA7FED08}"/>
  <mergeCells count="1">
    <mergeCell ref="A1:I1"/>
  </mergeCells>
  <phoneticPr fontId="4" type="noConversion"/>
  <pageMargins left="0.31496062992125984" right="0.31496062992125984" top="0.74803149606299213" bottom="0.35433070866141736" header="0.31496062992125984" footer="0.11811023622047245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C7A9-2B5F-4541-968B-44EF5B548DC7}">
  <dimension ref="A1:J65"/>
  <sheetViews>
    <sheetView workbookViewId="0">
      <selection activeCell="J54" sqref="J54"/>
    </sheetView>
  </sheetViews>
  <sheetFormatPr defaultRowHeight="18.75" x14ac:dyDescent="0.4"/>
  <cols>
    <col min="1" max="1" width="4.375" style="215" customWidth="1"/>
    <col min="2" max="2" width="7.375" style="215" customWidth="1"/>
    <col min="3" max="3" width="18.75" style="223" customWidth="1"/>
    <col min="4" max="4" width="9.875" style="223" customWidth="1"/>
    <col min="5" max="5" width="14.375" style="215" customWidth="1"/>
    <col min="6" max="6" width="9" style="224" customWidth="1"/>
    <col min="7" max="9" width="9" style="223" customWidth="1"/>
    <col min="10" max="10" width="10.25" style="223" customWidth="1"/>
    <col min="11" max="16384" width="9" style="223"/>
  </cols>
  <sheetData>
    <row r="1" spans="1:10" s="19" customFormat="1" ht="23.25" x14ac:dyDescent="0.5">
      <c r="A1" s="792" t="s">
        <v>43</v>
      </c>
      <c r="B1" s="792"/>
      <c r="C1" s="792"/>
      <c r="D1" s="792"/>
      <c r="E1" s="792"/>
      <c r="F1" s="792"/>
      <c r="G1" s="792"/>
      <c r="H1" s="792"/>
      <c r="I1" s="792"/>
    </row>
    <row r="2" spans="1:10" s="70" customFormat="1" x14ac:dyDescent="0.4">
      <c r="A2" s="68" t="s">
        <v>8</v>
      </c>
      <c r="B2" s="68" t="s">
        <v>7</v>
      </c>
      <c r="C2" s="68" t="s">
        <v>0</v>
      </c>
      <c r="D2" s="68" t="s">
        <v>1</v>
      </c>
      <c r="E2" s="68" t="s">
        <v>2</v>
      </c>
      <c r="F2" s="204" t="s">
        <v>3</v>
      </c>
      <c r="G2" s="68" t="s">
        <v>4</v>
      </c>
      <c r="H2" s="205" t="s">
        <v>6</v>
      </c>
      <c r="I2" s="68" t="s">
        <v>16</v>
      </c>
    </row>
    <row r="3" spans="1:10" s="209" customFormat="1" x14ac:dyDescent="0.4">
      <c r="A3" s="206"/>
      <c r="B3" s="207">
        <v>243162</v>
      </c>
      <c r="C3" s="206" t="s">
        <v>357</v>
      </c>
      <c r="D3" s="206"/>
      <c r="E3" s="206"/>
      <c r="F3" s="208"/>
      <c r="G3" s="206"/>
      <c r="H3" s="206"/>
      <c r="I3" s="208"/>
    </row>
    <row r="4" spans="1:10" s="209" customFormat="1" x14ac:dyDescent="0.4">
      <c r="A4" s="366">
        <v>1</v>
      </c>
      <c r="B4" s="367">
        <v>243117</v>
      </c>
      <c r="C4" s="366" t="s">
        <v>164</v>
      </c>
      <c r="D4" s="366" t="s">
        <v>165</v>
      </c>
      <c r="E4" s="211" t="s">
        <v>217</v>
      </c>
      <c r="F4" s="212">
        <v>17280</v>
      </c>
      <c r="G4" s="213">
        <v>243207</v>
      </c>
      <c r="H4" s="214">
        <v>52410602</v>
      </c>
      <c r="I4" s="211" t="s">
        <v>487</v>
      </c>
      <c r="J4" s="386">
        <f>F4+F5+F6+F7+F8+F9+F10+F11+F12+F13+F14+F15+F16+F17+F18+F19</f>
        <v>263340</v>
      </c>
    </row>
    <row r="5" spans="1:10" s="371" customFormat="1" x14ac:dyDescent="0.4">
      <c r="A5" s="366"/>
      <c r="B5" s="366" t="s">
        <v>11</v>
      </c>
      <c r="C5" s="366" t="s">
        <v>11</v>
      </c>
      <c r="D5" s="366" t="s">
        <v>11</v>
      </c>
      <c r="E5" s="211" t="s">
        <v>266</v>
      </c>
      <c r="F5" s="212">
        <v>17280</v>
      </c>
      <c r="G5" s="211" t="s">
        <v>11</v>
      </c>
      <c r="H5" s="211" t="s">
        <v>11</v>
      </c>
      <c r="I5" s="211" t="s">
        <v>11</v>
      </c>
    </row>
    <row r="6" spans="1:10" s="371" customFormat="1" x14ac:dyDescent="0.4">
      <c r="A6" s="366"/>
      <c r="B6" s="366" t="s">
        <v>11</v>
      </c>
      <c r="C6" s="366" t="s">
        <v>11</v>
      </c>
      <c r="D6" s="366" t="s">
        <v>11</v>
      </c>
      <c r="E6" s="211" t="s">
        <v>267</v>
      </c>
      <c r="F6" s="212">
        <v>17280</v>
      </c>
      <c r="G6" s="211" t="s">
        <v>11</v>
      </c>
      <c r="H6" s="211" t="s">
        <v>11</v>
      </c>
      <c r="I6" s="211" t="s">
        <v>11</v>
      </c>
    </row>
    <row r="7" spans="1:10" s="371" customFormat="1" x14ac:dyDescent="0.4">
      <c r="A7" s="366"/>
      <c r="B7" s="366" t="s">
        <v>11</v>
      </c>
      <c r="C7" s="366" t="s">
        <v>11</v>
      </c>
      <c r="D7" s="366" t="s">
        <v>11</v>
      </c>
      <c r="E7" s="211" t="s">
        <v>273</v>
      </c>
      <c r="F7" s="212">
        <v>17280</v>
      </c>
      <c r="G7" s="211" t="s">
        <v>11</v>
      </c>
      <c r="H7" s="211" t="s">
        <v>11</v>
      </c>
      <c r="I7" s="211" t="s">
        <v>11</v>
      </c>
    </row>
    <row r="8" spans="1:10" s="264" customFormat="1" x14ac:dyDescent="0.4">
      <c r="A8" s="374"/>
      <c r="B8" s="374">
        <v>243206</v>
      </c>
      <c r="C8" s="68" t="s">
        <v>11</v>
      </c>
      <c r="D8" s="68" t="s">
        <v>11</v>
      </c>
      <c r="E8" s="211" t="s">
        <v>770</v>
      </c>
      <c r="F8" s="212">
        <v>17280</v>
      </c>
      <c r="G8" s="211" t="s">
        <v>11</v>
      </c>
      <c r="H8" s="211" t="s">
        <v>11</v>
      </c>
      <c r="I8" s="211" t="s">
        <v>11</v>
      </c>
    </row>
    <row r="9" spans="1:10" s="264" customFormat="1" x14ac:dyDescent="0.4">
      <c r="A9" s="68"/>
      <c r="B9" s="68" t="s">
        <v>11</v>
      </c>
      <c r="C9" s="68" t="s">
        <v>11</v>
      </c>
      <c r="D9" s="68" t="s">
        <v>11</v>
      </c>
      <c r="E9" s="211" t="s">
        <v>273</v>
      </c>
      <c r="F9" s="212">
        <v>17280</v>
      </c>
      <c r="G9" s="211" t="s">
        <v>11</v>
      </c>
      <c r="H9" s="211" t="s">
        <v>11</v>
      </c>
      <c r="I9" s="211" t="s">
        <v>11</v>
      </c>
    </row>
    <row r="10" spans="1:10" s="264" customFormat="1" x14ac:dyDescent="0.4">
      <c r="A10" s="68"/>
      <c r="B10" s="374">
        <v>243208</v>
      </c>
      <c r="C10" s="68" t="s">
        <v>11</v>
      </c>
      <c r="D10" s="68" t="s">
        <v>11</v>
      </c>
      <c r="E10" s="211" t="s">
        <v>738</v>
      </c>
      <c r="F10" s="212">
        <v>17280</v>
      </c>
      <c r="G10" s="213">
        <v>243328</v>
      </c>
      <c r="H10" s="211">
        <v>49392708</v>
      </c>
      <c r="I10" s="211" t="s">
        <v>11</v>
      </c>
    </row>
    <row r="11" spans="1:10" s="264" customFormat="1" x14ac:dyDescent="0.4">
      <c r="A11" s="68"/>
      <c r="B11" s="68" t="s">
        <v>11</v>
      </c>
      <c r="C11" s="68" t="s">
        <v>11</v>
      </c>
      <c r="D11" s="68" t="s">
        <v>11</v>
      </c>
      <c r="E11" s="211" t="s">
        <v>826</v>
      </c>
      <c r="F11" s="212">
        <v>17280</v>
      </c>
      <c r="G11" s="211" t="s">
        <v>11</v>
      </c>
      <c r="H11" s="211" t="s">
        <v>11</v>
      </c>
      <c r="I11" s="211" t="s">
        <v>11</v>
      </c>
    </row>
    <row r="12" spans="1:10" s="264" customFormat="1" x14ac:dyDescent="0.4">
      <c r="A12" s="68"/>
      <c r="B12" s="374">
        <v>243270</v>
      </c>
      <c r="C12" s="68" t="s">
        <v>11</v>
      </c>
      <c r="D12" s="68" t="s">
        <v>11</v>
      </c>
      <c r="E12" s="211" t="s">
        <v>1285</v>
      </c>
      <c r="F12" s="212">
        <v>17280</v>
      </c>
      <c r="G12" s="211" t="s">
        <v>11</v>
      </c>
      <c r="H12" s="211" t="s">
        <v>11</v>
      </c>
      <c r="I12" s="211" t="s">
        <v>11</v>
      </c>
    </row>
    <row r="13" spans="1:10" s="264" customFormat="1" x14ac:dyDescent="0.4">
      <c r="A13" s="68"/>
      <c r="B13" s="68" t="s">
        <v>11</v>
      </c>
      <c r="C13" s="68" t="s">
        <v>11</v>
      </c>
      <c r="D13" s="68" t="s">
        <v>11</v>
      </c>
      <c r="E13" s="211" t="s">
        <v>1619</v>
      </c>
      <c r="F13" s="212">
        <v>17280</v>
      </c>
      <c r="G13" s="211" t="s">
        <v>11</v>
      </c>
      <c r="H13" s="211" t="s">
        <v>11</v>
      </c>
      <c r="I13" s="211" t="s">
        <v>11</v>
      </c>
    </row>
    <row r="14" spans="1:10" s="264" customFormat="1" x14ac:dyDescent="0.4">
      <c r="A14" s="68"/>
      <c r="B14" s="68" t="s">
        <v>11</v>
      </c>
      <c r="C14" s="68" t="s">
        <v>11</v>
      </c>
      <c r="D14" s="68" t="s">
        <v>11</v>
      </c>
      <c r="E14" s="211" t="s">
        <v>1103</v>
      </c>
      <c r="F14" s="212">
        <v>17280</v>
      </c>
      <c r="G14" s="211" t="s">
        <v>11</v>
      </c>
      <c r="H14" s="211" t="s">
        <v>11</v>
      </c>
      <c r="I14" s="211" t="s">
        <v>11</v>
      </c>
    </row>
    <row r="15" spans="1:10" s="264" customFormat="1" x14ac:dyDescent="0.4">
      <c r="A15" s="68"/>
      <c r="B15" s="68"/>
      <c r="C15" s="68"/>
      <c r="D15" s="68"/>
      <c r="E15" s="211" t="s">
        <v>2549</v>
      </c>
      <c r="F15" s="212">
        <v>17280</v>
      </c>
      <c r="G15" s="211" t="s">
        <v>11</v>
      </c>
      <c r="H15" s="211" t="s">
        <v>11</v>
      </c>
      <c r="I15" s="211" t="s">
        <v>11</v>
      </c>
    </row>
    <row r="16" spans="1:10" s="264" customFormat="1" x14ac:dyDescent="0.4">
      <c r="A16" s="68"/>
      <c r="B16" s="68" t="s">
        <v>2230</v>
      </c>
      <c r="C16" s="68" t="s">
        <v>11</v>
      </c>
      <c r="D16" s="68" t="s">
        <v>11</v>
      </c>
      <c r="E16" s="211" t="s">
        <v>2231</v>
      </c>
      <c r="F16" s="212">
        <v>14280</v>
      </c>
      <c r="G16" s="211" t="s">
        <v>11</v>
      </c>
      <c r="H16" s="211" t="s">
        <v>11</v>
      </c>
      <c r="I16" s="211" t="s">
        <v>11</v>
      </c>
    </row>
    <row r="17" spans="1:10" s="264" customFormat="1" x14ac:dyDescent="0.4">
      <c r="A17" s="68"/>
      <c r="B17" s="68" t="s">
        <v>11</v>
      </c>
      <c r="C17" s="68" t="s">
        <v>11</v>
      </c>
      <c r="D17" s="68" t="s">
        <v>11</v>
      </c>
      <c r="E17" s="211" t="s">
        <v>2232</v>
      </c>
      <c r="F17" s="212">
        <v>7140</v>
      </c>
      <c r="G17" s="211" t="s">
        <v>11</v>
      </c>
      <c r="H17" s="211" t="s">
        <v>11</v>
      </c>
      <c r="I17" s="211" t="s">
        <v>11</v>
      </c>
    </row>
    <row r="18" spans="1:10" s="264" customFormat="1" x14ac:dyDescent="0.4">
      <c r="A18" s="68"/>
      <c r="B18" s="68" t="s">
        <v>11</v>
      </c>
      <c r="C18" s="68" t="s">
        <v>11</v>
      </c>
      <c r="D18" s="68" t="s">
        <v>11</v>
      </c>
      <c r="E18" s="211" t="s">
        <v>1957</v>
      </c>
      <c r="F18" s="212">
        <v>17280</v>
      </c>
      <c r="G18" s="211" t="s">
        <v>11</v>
      </c>
      <c r="H18" s="211" t="s">
        <v>11</v>
      </c>
      <c r="I18" s="211" t="s">
        <v>11</v>
      </c>
    </row>
    <row r="19" spans="1:10" s="264" customFormat="1" x14ac:dyDescent="0.4">
      <c r="A19" s="68"/>
      <c r="B19" s="374">
        <v>243325</v>
      </c>
      <c r="C19" s="68"/>
      <c r="D19" s="68"/>
      <c r="E19" s="211" t="s">
        <v>2141</v>
      </c>
      <c r="F19" s="212">
        <v>17280</v>
      </c>
      <c r="G19" s="211" t="s">
        <v>11</v>
      </c>
      <c r="H19" s="211" t="s">
        <v>11</v>
      </c>
      <c r="I19" s="211" t="s">
        <v>11</v>
      </c>
    </row>
    <row r="20" spans="1:10" s="264" customFormat="1" x14ac:dyDescent="0.4">
      <c r="A20" s="68"/>
      <c r="B20" s="68"/>
      <c r="C20" s="68"/>
      <c r="D20" s="68"/>
      <c r="E20" s="228"/>
      <c r="F20" s="104"/>
      <c r="G20" s="228"/>
      <c r="H20" s="228"/>
      <c r="I20" s="228"/>
    </row>
    <row r="21" spans="1:10" s="264" customFormat="1" x14ac:dyDescent="0.4">
      <c r="A21" s="68"/>
      <c r="B21" s="68"/>
      <c r="C21" s="68"/>
      <c r="D21" s="68"/>
      <c r="E21" s="228"/>
      <c r="F21" s="104"/>
      <c r="G21" s="228"/>
      <c r="H21" s="228"/>
      <c r="I21" s="228"/>
    </row>
    <row r="22" spans="1:10" s="371" customFormat="1" x14ac:dyDescent="0.4">
      <c r="A22" s="366"/>
      <c r="B22" s="366"/>
      <c r="C22" s="366"/>
      <c r="D22" s="366"/>
      <c r="E22" s="210"/>
      <c r="F22" s="376"/>
      <c r="G22" s="210"/>
      <c r="H22" s="210"/>
      <c r="I22" s="210"/>
    </row>
    <row r="23" spans="1:10" s="371" customFormat="1" x14ac:dyDescent="0.4">
      <c r="A23" s="366">
        <v>2</v>
      </c>
      <c r="B23" s="367">
        <v>243165</v>
      </c>
      <c r="C23" s="366" t="s">
        <v>612</v>
      </c>
      <c r="D23" s="366" t="s">
        <v>11</v>
      </c>
      <c r="E23" s="258" t="s">
        <v>610</v>
      </c>
      <c r="F23" s="212">
        <v>4000</v>
      </c>
      <c r="G23" s="213">
        <v>243165</v>
      </c>
      <c r="H23" s="211">
        <v>52024931</v>
      </c>
      <c r="I23" s="211" t="s">
        <v>487</v>
      </c>
      <c r="J23" s="387">
        <f>F23+F24+F25+F26+F27+F28+F29+F30+F31+F32+F33+F34+F35+F36+F37+F41+F42+F43+F44+F38+F39+F40</f>
        <v>128818</v>
      </c>
    </row>
    <row r="24" spans="1:10" s="371" customFormat="1" x14ac:dyDescent="0.4">
      <c r="A24" s="366"/>
      <c r="B24" s="366"/>
      <c r="C24" s="366"/>
      <c r="D24" s="366" t="s">
        <v>11</v>
      </c>
      <c r="E24" s="258" t="s">
        <v>611</v>
      </c>
      <c r="F24" s="212">
        <v>3000</v>
      </c>
      <c r="G24" s="211" t="s">
        <v>11</v>
      </c>
      <c r="H24" s="211" t="s">
        <v>11</v>
      </c>
      <c r="I24" s="211" t="s">
        <v>11</v>
      </c>
    </row>
    <row r="25" spans="1:10" s="383" customFormat="1" x14ac:dyDescent="0.4">
      <c r="A25" s="210"/>
      <c r="B25" s="326">
        <v>243214</v>
      </c>
      <c r="C25" s="68" t="s">
        <v>11</v>
      </c>
      <c r="D25" s="68" t="s">
        <v>11</v>
      </c>
      <c r="E25" s="463" t="s">
        <v>884</v>
      </c>
      <c r="F25" s="327">
        <v>7524</v>
      </c>
      <c r="G25" s="213">
        <v>242941</v>
      </c>
      <c r="H25" s="211">
        <v>53044888</v>
      </c>
      <c r="I25" s="211" t="s">
        <v>11</v>
      </c>
    </row>
    <row r="26" spans="1:10" s="383" customFormat="1" x14ac:dyDescent="0.4">
      <c r="A26" s="210"/>
      <c r="B26" s="210"/>
      <c r="C26" s="68" t="s">
        <v>11</v>
      </c>
      <c r="D26" s="68" t="s">
        <v>11</v>
      </c>
      <c r="E26" s="463" t="s">
        <v>739</v>
      </c>
      <c r="F26" s="327">
        <v>2700</v>
      </c>
      <c r="G26" s="211" t="s">
        <v>11</v>
      </c>
      <c r="H26" s="211" t="s">
        <v>11</v>
      </c>
      <c r="I26" s="211" t="s">
        <v>11</v>
      </c>
    </row>
    <row r="27" spans="1:10" s="383" customFormat="1" x14ac:dyDescent="0.4">
      <c r="A27" s="210"/>
      <c r="B27" s="210"/>
      <c r="C27" s="68" t="s">
        <v>11</v>
      </c>
      <c r="D27" s="68" t="s">
        <v>11</v>
      </c>
      <c r="E27" s="463" t="s">
        <v>885</v>
      </c>
      <c r="F27" s="327">
        <v>6709</v>
      </c>
      <c r="G27" s="211" t="s">
        <v>11</v>
      </c>
      <c r="H27" s="211" t="s">
        <v>11</v>
      </c>
      <c r="I27" s="211" t="s">
        <v>11</v>
      </c>
    </row>
    <row r="28" spans="1:10" s="383" customFormat="1" ht="21" x14ac:dyDescent="0.45">
      <c r="A28" s="210"/>
      <c r="B28" s="210"/>
      <c r="C28" s="68" t="s">
        <v>11</v>
      </c>
      <c r="D28" s="68" t="s">
        <v>11</v>
      </c>
      <c r="E28" s="463" t="s">
        <v>894</v>
      </c>
      <c r="F28" s="327">
        <v>9704</v>
      </c>
      <c r="G28" s="634">
        <v>243217</v>
      </c>
      <c r="H28" s="211"/>
      <c r="I28" s="211" t="s">
        <v>11</v>
      </c>
    </row>
    <row r="29" spans="1:10" s="383" customFormat="1" x14ac:dyDescent="0.4">
      <c r="A29" s="210"/>
      <c r="B29" s="210"/>
      <c r="C29" s="68" t="s">
        <v>11</v>
      </c>
      <c r="D29" s="68" t="s">
        <v>11</v>
      </c>
      <c r="E29" s="463" t="s">
        <v>895</v>
      </c>
      <c r="F29" s="327">
        <v>8002</v>
      </c>
      <c r="G29" s="211" t="s">
        <v>11</v>
      </c>
      <c r="H29" s="211" t="s">
        <v>11</v>
      </c>
      <c r="I29" s="211" t="s">
        <v>11</v>
      </c>
    </row>
    <row r="30" spans="1:10" s="383" customFormat="1" x14ac:dyDescent="0.4">
      <c r="A30" s="210"/>
      <c r="B30" s="326">
        <v>243258</v>
      </c>
      <c r="C30" s="68" t="s">
        <v>11</v>
      </c>
      <c r="D30" s="68" t="s">
        <v>11</v>
      </c>
      <c r="E30" s="463" t="s">
        <v>1745</v>
      </c>
      <c r="F30" s="327">
        <v>9935</v>
      </c>
      <c r="G30" s="462">
        <v>243258</v>
      </c>
      <c r="H30" s="461">
        <v>53045077</v>
      </c>
      <c r="I30" s="211" t="s">
        <v>11</v>
      </c>
    </row>
    <row r="31" spans="1:10" s="383" customFormat="1" x14ac:dyDescent="0.4">
      <c r="A31" s="210"/>
      <c r="B31" s="326">
        <v>243277</v>
      </c>
      <c r="C31" s="68" t="s">
        <v>11</v>
      </c>
      <c r="D31" s="68" t="s">
        <v>11</v>
      </c>
      <c r="E31" s="463" t="s">
        <v>1917</v>
      </c>
      <c r="F31" s="327">
        <v>12479</v>
      </c>
      <c r="G31" s="462">
        <v>243270</v>
      </c>
      <c r="H31" s="461">
        <v>53664542</v>
      </c>
      <c r="I31" s="211" t="s">
        <v>11</v>
      </c>
    </row>
    <row r="32" spans="1:10" s="383" customFormat="1" x14ac:dyDescent="0.4">
      <c r="A32" s="210"/>
      <c r="B32" s="210"/>
      <c r="C32" s="68" t="s">
        <v>11</v>
      </c>
      <c r="D32" s="68" t="s">
        <v>11</v>
      </c>
      <c r="E32" s="463" t="s">
        <v>1104</v>
      </c>
      <c r="F32" s="327">
        <v>980</v>
      </c>
      <c r="G32" s="211" t="s">
        <v>11</v>
      </c>
      <c r="H32" s="211" t="s">
        <v>11</v>
      </c>
      <c r="I32" s="211" t="s">
        <v>11</v>
      </c>
    </row>
    <row r="33" spans="1:10" s="383" customFormat="1" x14ac:dyDescent="0.4">
      <c r="A33" s="210"/>
      <c r="B33" s="210"/>
      <c r="C33" s="68" t="s">
        <v>11</v>
      </c>
      <c r="D33" s="68" t="s">
        <v>11</v>
      </c>
      <c r="E33" s="463" t="s">
        <v>1918</v>
      </c>
      <c r="F33" s="327">
        <v>5625</v>
      </c>
      <c r="G33" s="211" t="s">
        <v>11</v>
      </c>
      <c r="H33" s="211" t="s">
        <v>11</v>
      </c>
      <c r="I33" s="211" t="s">
        <v>11</v>
      </c>
    </row>
    <row r="34" spans="1:10" s="383" customFormat="1" x14ac:dyDescent="0.4">
      <c r="A34" s="210"/>
      <c r="B34" s="210"/>
      <c r="C34" s="68" t="s">
        <v>11</v>
      </c>
      <c r="D34" s="68" t="s">
        <v>11</v>
      </c>
      <c r="E34" s="463" t="s">
        <v>1284</v>
      </c>
      <c r="F34" s="327">
        <v>3150</v>
      </c>
      <c r="G34" s="211" t="s">
        <v>11</v>
      </c>
      <c r="H34" s="211" t="s">
        <v>11</v>
      </c>
      <c r="I34" s="211" t="s">
        <v>11</v>
      </c>
    </row>
    <row r="35" spans="1:10" s="383" customFormat="1" x14ac:dyDescent="0.4">
      <c r="A35" s="210"/>
      <c r="B35" s="210"/>
      <c r="C35" s="68" t="s">
        <v>11</v>
      </c>
      <c r="D35" s="68" t="s">
        <v>11</v>
      </c>
      <c r="E35" s="463" t="s">
        <v>1919</v>
      </c>
      <c r="F35" s="327">
        <v>160</v>
      </c>
      <c r="G35" s="211" t="s">
        <v>11</v>
      </c>
      <c r="H35" s="211" t="s">
        <v>11</v>
      </c>
      <c r="I35" s="211" t="s">
        <v>11</v>
      </c>
    </row>
    <row r="36" spans="1:10" s="383" customFormat="1" x14ac:dyDescent="0.4">
      <c r="A36" s="210"/>
      <c r="B36" s="210"/>
      <c r="C36" s="68" t="s">
        <v>11</v>
      </c>
      <c r="D36" s="68" t="s">
        <v>11</v>
      </c>
      <c r="E36" s="463" t="s">
        <v>1920</v>
      </c>
      <c r="F36" s="327">
        <v>7750</v>
      </c>
      <c r="G36" s="211" t="s">
        <v>11</v>
      </c>
      <c r="H36" s="211" t="s">
        <v>11</v>
      </c>
      <c r="I36" s="211" t="s">
        <v>11</v>
      </c>
    </row>
    <row r="37" spans="1:10" s="383" customFormat="1" x14ac:dyDescent="0.4">
      <c r="A37" s="210"/>
      <c r="B37" s="210"/>
      <c r="C37" s="68" t="s">
        <v>11</v>
      </c>
      <c r="D37" s="68" t="s">
        <v>11</v>
      </c>
      <c r="E37" s="463" t="s">
        <v>1921</v>
      </c>
      <c r="F37" s="327">
        <v>3150</v>
      </c>
      <c r="G37" s="211" t="s">
        <v>11</v>
      </c>
      <c r="H37" s="211" t="s">
        <v>11</v>
      </c>
      <c r="I37" s="211" t="s">
        <v>11</v>
      </c>
    </row>
    <row r="38" spans="1:10" s="383" customFormat="1" ht="21" x14ac:dyDescent="0.45">
      <c r="A38" s="210"/>
      <c r="B38" s="326">
        <v>243304</v>
      </c>
      <c r="C38" s="68" t="s">
        <v>11</v>
      </c>
      <c r="D38" s="68" t="s">
        <v>11</v>
      </c>
      <c r="E38" s="463" t="s">
        <v>2229</v>
      </c>
      <c r="F38" s="327">
        <v>3900</v>
      </c>
      <c r="G38" s="213">
        <v>243305</v>
      </c>
      <c r="H38" s="787" t="s">
        <v>2735</v>
      </c>
      <c r="I38" s="211" t="s">
        <v>11</v>
      </c>
    </row>
    <row r="39" spans="1:10" s="383" customFormat="1" x14ac:dyDescent="0.4">
      <c r="A39" s="210"/>
      <c r="B39" s="210"/>
      <c r="C39" s="68" t="s">
        <v>11</v>
      </c>
      <c r="D39" s="68" t="s">
        <v>11</v>
      </c>
      <c r="E39" s="463" t="s">
        <v>1958</v>
      </c>
      <c r="F39" s="327">
        <v>6331</v>
      </c>
      <c r="G39" s="211" t="s">
        <v>11</v>
      </c>
      <c r="H39" s="211" t="s">
        <v>11</v>
      </c>
      <c r="I39" s="211" t="s">
        <v>11</v>
      </c>
    </row>
    <row r="40" spans="1:10" s="383" customFormat="1" x14ac:dyDescent="0.4">
      <c r="A40" s="210"/>
      <c r="B40" s="210"/>
      <c r="C40" s="68" t="s">
        <v>11</v>
      </c>
      <c r="D40" s="68" t="s">
        <v>11</v>
      </c>
      <c r="E40" s="463" t="s">
        <v>2233</v>
      </c>
      <c r="F40" s="327">
        <v>3494</v>
      </c>
      <c r="G40" s="211" t="s">
        <v>11</v>
      </c>
      <c r="H40" s="211" t="s">
        <v>11</v>
      </c>
      <c r="I40" s="211" t="s">
        <v>11</v>
      </c>
    </row>
    <row r="41" spans="1:10" s="383" customFormat="1" x14ac:dyDescent="0.4">
      <c r="A41" s="210"/>
      <c r="B41" s="210"/>
      <c r="C41" s="68"/>
      <c r="D41" s="68"/>
      <c r="E41" s="463" t="s">
        <v>2380</v>
      </c>
      <c r="F41" s="327">
        <v>5288</v>
      </c>
      <c r="G41" s="462">
        <v>243325</v>
      </c>
      <c r="H41" s="461">
        <v>48846360</v>
      </c>
      <c r="I41" s="461" t="s">
        <v>487</v>
      </c>
    </row>
    <row r="42" spans="1:10" s="383" customFormat="1" x14ac:dyDescent="0.4">
      <c r="A42" s="210"/>
      <c r="B42" s="210"/>
      <c r="C42" s="68"/>
      <c r="D42" s="68"/>
      <c r="E42" s="463" t="s">
        <v>2138</v>
      </c>
      <c r="F42" s="327">
        <v>8235</v>
      </c>
      <c r="G42" s="211" t="s">
        <v>11</v>
      </c>
      <c r="H42" s="211" t="s">
        <v>11</v>
      </c>
      <c r="I42" s="211" t="s">
        <v>11</v>
      </c>
    </row>
    <row r="43" spans="1:10" s="383" customFormat="1" x14ac:dyDescent="0.4">
      <c r="A43" s="210"/>
      <c r="B43" s="210"/>
      <c r="C43" s="68"/>
      <c r="D43" s="68"/>
      <c r="E43" s="463" t="s">
        <v>2440</v>
      </c>
      <c r="F43" s="327">
        <v>6914</v>
      </c>
      <c r="G43" s="213">
        <v>243327</v>
      </c>
      <c r="H43" s="211">
        <v>49392700</v>
      </c>
      <c r="I43" s="211" t="s">
        <v>11</v>
      </c>
    </row>
    <row r="44" spans="1:10" s="383" customFormat="1" x14ac:dyDescent="0.4">
      <c r="A44" s="210"/>
      <c r="B44" s="210"/>
      <c r="C44" s="68"/>
      <c r="D44" s="68"/>
      <c r="E44" s="463" t="s">
        <v>2441</v>
      </c>
      <c r="F44" s="327">
        <v>9788</v>
      </c>
      <c r="G44" s="211" t="s">
        <v>11</v>
      </c>
      <c r="H44" s="211" t="s">
        <v>11</v>
      </c>
      <c r="I44" s="211" t="s">
        <v>11</v>
      </c>
    </row>
    <row r="45" spans="1:10" s="383" customFormat="1" x14ac:dyDescent="0.4">
      <c r="A45" s="210"/>
      <c r="B45" s="210"/>
      <c r="C45" s="68"/>
      <c r="D45" s="68"/>
      <c r="E45" s="260"/>
      <c r="F45" s="104"/>
      <c r="G45" s="228"/>
      <c r="H45" s="228"/>
      <c r="I45" s="228"/>
    </row>
    <row r="46" spans="1:10" s="383" customFormat="1" x14ac:dyDescent="0.4">
      <c r="A46" s="210"/>
      <c r="B46" s="210"/>
      <c r="C46" s="210"/>
      <c r="D46" s="210"/>
      <c r="E46" s="260"/>
      <c r="F46" s="104"/>
      <c r="G46" s="228"/>
      <c r="H46" s="228"/>
      <c r="I46" s="228"/>
    </row>
    <row r="47" spans="1:10" s="371" customFormat="1" x14ac:dyDescent="0.4">
      <c r="A47" s="366">
        <v>3</v>
      </c>
      <c r="B47" s="367">
        <v>243186</v>
      </c>
      <c r="C47" s="366" t="s">
        <v>645</v>
      </c>
      <c r="D47" s="366" t="s">
        <v>11</v>
      </c>
      <c r="E47" s="219">
        <v>6507023</v>
      </c>
      <c r="F47" s="309">
        <v>65000</v>
      </c>
      <c r="G47" s="219">
        <v>6507023</v>
      </c>
      <c r="H47" s="219">
        <v>52410518</v>
      </c>
      <c r="I47" s="219" t="s">
        <v>487</v>
      </c>
      <c r="J47" s="387">
        <f>F47</f>
        <v>65000</v>
      </c>
    </row>
    <row r="48" spans="1:10" s="371" customFormat="1" x14ac:dyDescent="0.4">
      <c r="A48" s="366"/>
      <c r="B48" s="367"/>
      <c r="C48" s="366"/>
      <c r="D48" s="366"/>
      <c r="E48" s="210"/>
      <c r="F48" s="376"/>
      <c r="G48" s="210"/>
      <c r="H48" s="210"/>
      <c r="I48" s="210"/>
    </row>
    <row r="49" spans="1:10" s="371" customFormat="1" x14ac:dyDescent="0.4">
      <c r="A49" s="366">
        <v>4</v>
      </c>
      <c r="B49" s="367">
        <v>243206</v>
      </c>
      <c r="C49" s="366" t="s">
        <v>766</v>
      </c>
      <c r="D49" s="366" t="s">
        <v>11</v>
      </c>
      <c r="E49" s="388" t="s">
        <v>767</v>
      </c>
      <c r="F49" s="376">
        <v>7000</v>
      </c>
      <c r="G49" s="210"/>
      <c r="H49" s="210"/>
      <c r="I49" s="210"/>
    </row>
    <row r="50" spans="1:10" s="371" customFormat="1" x14ac:dyDescent="0.4">
      <c r="A50" s="366"/>
      <c r="B50" s="367"/>
      <c r="C50" s="366"/>
      <c r="D50" s="366"/>
      <c r="E50" s="210"/>
      <c r="F50" s="376"/>
      <c r="G50" s="210"/>
      <c r="H50" s="210"/>
      <c r="I50" s="210"/>
    </row>
    <row r="51" spans="1:10" s="371" customFormat="1" x14ac:dyDescent="0.4">
      <c r="A51" s="366">
        <v>5</v>
      </c>
      <c r="B51" s="367">
        <v>243206</v>
      </c>
      <c r="C51" s="366" t="s">
        <v>768</v>
      </c>
      <c r="D51" s="366" t="s">
        <v>11</v>
      </c>
      <c r="E51" s="210" t="s">
        <v>769</v>
      </c>
      <c r="F51" s="376">
        <v>4980</v>
      </c>
      <c r="G51" s="210"/>
      <c r="H51" s="210"/>
      <c r="I51" s="210"/>
    </row>
    <row r="52" spans="1:10" s="371" customFormat="1" x14ac:dyDescent="0.4">
      <c r="A52" s="366"/>
      <c r="B52" s="367">
        <v>243264</v>
      </c>
      <c r="C52" s="366" t="s">
        <v>11</v>
      </c>
      <c r="D52" s="366" t="s">
        <v>11</v>
      </c>
      <c r="E52" s="219" t="s">
        <v>1437</v>
      </c>
      <c r="F52" s="309">
        <v>5320</v>
      </c>
      <c r="G52" s="217">
        <v>243264</v>
      </c>
      <c r="H52" s="219">
        <v>53664221</v>
      </c>
      <c r="I52" s="219" t="s">
        <v>487</v>
      </c>
    </row>
    <row r="53" spans="1:10" s="264" customFormat="1" x14ac:dyDescent="0.4">
      <c r="A53" s="68"/>
      <c r="B53" s="68"/>
      <c r="C53" s="366" t="s">
        <v>11</v>
      </c>
      <c r="D53" s="366" t="s">
        <v>11</v>
      </c>
      <c r="E53" s="461" t="s">
        <v>990</v>
      </c>
      <c r="F53" s="327">
        <v>8096</v>
      </c>
      <c r="G53" s="462">
        <v>243244</v>
      </c>
      <c r="H53" s="461">
        <v>53045029</v>
      </c>
      <c r="I53" s="461" t="s">
        <v>487</v>
      </c>
      <c r="J53" s="507">
        <f>F53+F52+F54+F55</f>
        <v>21776</v>
      </c>
    </row>
    <row r="54" spans="1:10" s="373" customFormat="1" x14ac:dyDescent="0.4">
      <c r="A54" s="228"/>
      <c r="B54" s="261">
        <v>243292</v>
      </c>
      <c r="C54" s="366" t="s">
        <v>11</v>
      </c>
      <c r="D54" s="366" t="s">
        <v>11</v>
      </c>
      <c r="E54" s="461" t="s">
        <v>2084</v>
      </c>
      <c r="F54" s="327">
        <v>4560</v>
      </c>
      <c r="G54" s="462">
        <v>243292</v>
      </c>
      <c r="H54" s="753">
        <v>48846180</v>
      </c>
      <c r="I54" s="211" t="s">
        <v>11</v>
      </c>
      <c r="J54" s="438"/>
    </row>
    <row r="55" spans="1:10" s="373" customFormat="1" x14ac:dyDescent="0.4">
      <c r="A55" s="228"/>
      <c r="B55" s="228"/>
      <c r="C55" s="228"/>
      <c r="D55" s="210"/>
      <c r="E55" s="461" t="s">
        <v>2381</v>
      </c>
      <c r="F55" s="327">
        <v>3800</v>
      </c>
      <c r="G55" s="462">
        <v>243325</v>
      </c>
      <c r="H55" s="753">
        <v>48846359</v>
      </c>
      <c r="I55" s="211" t="s">
        <v>11</v>
      </c>
      <c r="J55" s="438"/>
    </row>
    <row r="56" spans="1:10" s="373" customFormat="1" x14ac:dyDescent="0.4">
      <c r="A56" s="228"/>
      <c r="B56" s="228"/>
      <c r="C56" s="228"/>
      <c r="D56" s="210"/>
      <c r="E56" s="228"/>
      <c r="F56" s="104"/>
      <c r="G56" s="261"/>
      <c r="H56" s="324"/>
      <c r="I56" s="228"/>
      <c r="J56" s="438"/>
    </row>
    <row r="57" spans="1:10" s="264" customFormat="1" x14ac:dyDescent="0.4">
      <c r="A57" s="68"/>
      <c r="B57" s="68"/>
      <c r="C57" s="68"/>
      <c r="D57" s="366"/>
      <c r="E57" s="228"/>
      <c r="F57" s="104"/>
      <c r="G57" s="228"/>
      <c r="H57" s="324"/>
      <c r="I57" s="228"/>
    </row>
    <row r="58" spans="1:10" s="70" customFormat="1" x14ac:dyDescent="0.4">
      <c r="A58" s="68"/>
      <c r="B58" s="68"/>
      <c r="C58" s="68"/>
      <c r="D58" s="68"/>
      <c r="E58" s="68"/>
      <c r="F58" s="220">
        <f>SUM(F4:F57)</f>
        <v>490914</v>
      </c>
      <c r="G58" s="69"/>
      <c r="H58" s="384"/>
      <c r="I58" s="222">
        <f>F58-J58</f>
        <v>11980</v>
      </c>
      <c r="J58" s="389">
        <f>SUM(J2:J57)</f>
        <v>478934</v>
      </c>
    </row>
    <row r="59" spans="1:10" x14ac:dyDescent="0.4">
      <c r="I59" s="225"/>
    </row>
    <row r="65" spans="8:8" x14ac:dyDescent="0.4">
      <c r="H65" s="223" t="s">
        <v>979</v>
      </c>
    </row>
  </sheetData>
  <autoFilter ref="A2:I16" xr:uid="{6CACC7A9-2B5F-4541-968B-44EF5B548DC7}"/>
  <mergeCells count="1">
    <mergeCell ref="A1:I1"/>
  </mergeCells>
  <phoneticPr fontId="4" type="noConversion"/>
  <pageMargins left="0.11811023622047245" right="0.11811023622047245" top="0.55118110236220474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19</vt:i4>
      </vt:variant>
    </vt:vector>
  </HeadingPairs>
  <TitlesOfParts>
    <vt:vector size="19" baseType="lpstr">
      <vt:lpstr>วัสดุสำนักงาน</vt:lpstr>
      <vt:lpstr>ค่าวัสดุก่อสร้าง</vt:lpstr>
      <vt:lpstr>วัสดุยานพาหนะและขนส่ง</vt:lpstr>
      <vt:lpstr>ค่าวัสดุเครื่องแต่งกาย</vt:lpstr>
      <vt:lpstr>ค่าวัสดุผ้า</vt:lpstr>
      <vt:lpstr>ค่าวัสดุเชื้อเพลิงและหล่อลื่น</vt:lpstr>
      <vt:lpstr>วัสดุการแพทย์</vt:lpstr>
      <vt:lpstr>ค่าวัสดุงานบ้านงานครัว</vt:lpstr>
      <vt:lpstr>ค่าวัสดุบริโภค</vt:lpstr>
      <vt:lpstr>ครุภัณฑ์</vt:lpstr>
      <vt:lpstr>ค่าวัสดุเภสัชกรรม</vt:lpstr>
      <vt:lpstr>เฉพาะเจาะจง(ค่าเวชภัณฑ์ยาสมุนไพ</vt:lpstr>
      <vt:lpstr>เฉพาะเจาะจง (ค่ายา)</vt:lpstr>
      <vt:lpstr>ค่าจ้างเหมาบริการ</vt:lpstr>
      <vt:lpstr>ค่าวัสดุวิทยาศาสตร์การแพทย์ </vt:lpstr>
      <vt:lpstr>ค่าวัสดุทันตกรรม</vt:lpstr>
      <vt:lpstr>ค่าเช่า</vt:lpstr>
      <vt:lpstr>เบิกจ่ายโลหิต</vt:lpstr>
      <vt:lpstr>เจ้าหนี้การค้า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</dc:creator>
  <cp:lastModifiedBy>101</cp:lastModifiedBy>
  <cp:lastPrinted>2023-02-16T07:38:47Z</cp:lastPrinted>
  <dcterms:created xsi:type="dcterms:W3CDTF">2022-03-10T02:24:59Z</dcterms:created>
  <dcterms:modified xsi:type="dcterms:W3CDTF">2023-05-02T10:45:41Z</dcterms:modified>
</cp:coreProperties>
</file>